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E302" i="9" s="1"/>
  <c r="B302" i="9" s="1"/>
  <c r="G302" i="9"/>
  <c r="F302" i="9"/>
  <c r="H301" i="9"/>
  <c r="G301" i="9"/>
  <c r="E301" i="9" s="1"/>
  <c r="B301" i="9" s="1"/>
  <c r="F301" i="9"/>
  <c r="H300" i="9"/>
  <c r="E300" i="9" s="1"/>
  <c r="B300" i="9" s="1"/>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F268" i="9" s="1"/>
  <c r="L268" i="9"/>
  <c r="E268" i="9"/>
  <c r="B268" i="9" s="1"/>
  <c r="M267" i="9"/>
  <c r="L267" i="9"/>
  <c r="F267" i="9"/>
  <c r="E267" i="9"/>
  <c r="B267" i="9" s="1"/>
  <c r="M266" i="9"/>
  <c r="L266" i="9"/>
  <c r="F266" i="9" s="1"/>
  <c r="E266" i="9"/>
  <c r="B266" i="9" s="1"/>
  <c r="M265" i="9"/>
  <c r="L265" i="9"/>
  <c r="F265" i="9" s="1"/>
  <c r="B265" i="9" s="1"/>
  <c r="E265" i="9"/>
  <c r="M264" i="9"/>
  <c r="L264" i="9"/>
  <c r="F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E258" i="9"/>
  <c r="M257" i="9"/>
  <c r="L257" i="9"/>
  <c r="F257" i="9" s="1"/>
  <c r="B257" i="9" s="1"/>
  <c r="E257" i="9"/>
  <c r="M256" i="9"/>
  <c r="L256" i="9"/>
  <c r="F256" i="9" s="1"/>
  <c r="E256" i="9"/>
  <c r="B256" i="9" s="1"/>
  <c r="M255" i="9"/>
  <c r="L255" i="9"/>
  <c r="F255" i="9"/>
  <c r="E255" i="9"/>
  <c r="B255" i="9" s="1"/>
  <c r="M254" i="9"/>
  <c r="L254" i="9"/>
  <c r="F254" i="9" s="1"/>
  <c r="E254" i="9"/>
  <c r="B254" i="9" s="1"/>
  <c r="M253" i="9"/>
  <c r="L253" i="9"/>
  <c r="F253" i="9" s="1"/>
  <c r="B253" i="9" s="1"/>
  <c r="E253" i="9"/>
  <c r="M252" i="9"/>
  <c r="L252" i="9"/>
  <c r="F252" i="9" s="1"/>
  <c r="E252" i="9"/>
  <c r="M251" i="9"/>
  <c r="L251" i="9"/>
  <c r="F251" i="9"/>
  <c r="E251" i="9"/>
  <c r="B251" i="9" s="1"/>
  <c r="M250" i="9"/>
  <c r="L250" i="9"/>
  <c r="F250" i="9" s="1"/>
  <c r="B250" i="9" s="1"/>
  <c r="E250" i="9"/>
  <c r="M249" i="9"/>
  <c r="L249" i="9"/>
  <c r="F249" i="9" s="1"/>
  <c r="B249" i="9" s="1"/>
  <c r="E249" i="9"/>
  <c r="M248" i="9"/>
  <c r="L248" i="9"/>
  <c r="F248" i="9" s="1"/>
  <c r="E248" i="9"/>
  <c r="M247" i="9"/>
  <c r="L247" i="9"/>
  <c r="F247" i="9"/>
  <c r="E247" i="9"/>
  <c r="B247" i="9" s="1"/>
  <c r="M246" i="9"/>
  <c r="L246" i="9"/>
  <c r="F246" i="9" s="1"/>
  <c r="E246" i="9"/>
  <c r="B246" i="9" s="1"/>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E235" i="9"/>
  <c r="B235" i="9" s="1"/>
  <c r="M234" i="9"/>
  <c r="L234" i="9"/>
  <c r="F234" i="9" s="1"/>
  <c r="B234" i="9" s="1"/>
  <c r="E234" i="9"/>
  <c r="M233" i="9"/>
  <c r="L233" i="9"/>
  <c r="F233" i="9" s="1"/>
  <c r="B233" i="9" s="1"/>
  <c r="E233" i="9"/>
  <c r="M232" i="9"/>
  <c r="L232" i="9"/>
  <c r="F232" i="9" s="1"/>
  <c r="B232" i="9" s="1"/>
  <c r="E232" i="9"/>
  <c r="M231" i="9"/>
  <c r="L231" i="9"/>
  <c r="F231" i="9"/>
  <c r="E231" i="9"/>
  <c r="B231" i="9" s="1"/>
  <c r="M230" i="9"/>
  <c r="L230" i="9"/>
  <c r="F230" i="9"/>
  <c r="B230" i="9" s="1"/>
  <c r="E230" i="9"/>
  <c r="M229" i="9"/>
  <c r="L229" i="9"/>
  <c r="F229" i="9" s="1"/>
  <c r="B229" i="9" s="1"/>
  <c r="E229" i="9"/>
  <c r="M228" i="9"/>
  <c r="F228" i="9" s="1"/>
  <c r="L228" i="9"/>
  <c r="E228" i="9"/>
  <c r="B228" i="9" s="1"/>
  <c r="M227" i="9"/>
  <c r="L227" i="9"/>
  <c r="F227" i="9" s="1"/>
  <c r="E227" i="9"/>
  <c r="B227" i="9" s="1"/>
  <c r="M226" i="9"/>
  <c r="L226" i="9"/>
  <c r="F226" i="9" s="1"/>
  <c r="B226" i="9" s="1"/>
  <c r="E226" i="9"/>
  <c r="M225" i="9"/>
  <c r="L225" i="9"/>
  <c r="E225" i="9"/>
  <c r="M224" i="9"/>
  <c r="L224" i="9"/>
  <c r="F224" i="9" s="1"/>
  <c r="E224" i="9"/>
  <c r="B224" i="9" s="1"/>
  <c r="M223" i="9"/>
  <c r="F223" i="9" s="1"/>
  <c r="B223" i="9" s="1"/>
  <c r="L223" i="9"/>
  <c r="E223" i="9"/>
  <c r="M222" i="9"/>
  <c r="L222" i="9"/>
  <c r="F222" i="9" s="1"/>
  <c r="E222" i="9"/>
  <c r="M221" i="9"/>
  <c r="L221" i="9"/>
  <c r="F221" i="9"/>
  <c r="B221" i="9" s="1"/>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B74" i="9"/>
  <c r="H73" i="9"/>
  <c r="G73" i="9"/>
  <c r="F73" i="9"/>
  <c r="E73" i="9"/>
  <c r="B73" i="9" s="1"/>
  <c r="H72" i="9"/>
  <c r="G72" i="9"/>
  <c r="F72" i="9"/>
  <c r="E72" i="9"/>
  <c r="B72" i="9" s="1"/>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G66" i="9"/>
  <c r="F66" i="9"/>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B55" i="9" s="1"/>
  <c r="F55" i="9"/>
  <c r="H54" i="9"/>
  <c r="G54" i="9"/>
  <c r="E54" i="9" s="1"/>
  <c r="B54" i="9" s="1"/>
  <c r="F54" i="9"/>
  <c r="H53" i="9"/>
  <c r="G53" i="9"/>
  <c r="E53" i="9" s="1"/>
  <c r="B53" i="9" s="1"/>
  <c r="F53" i="9"/>
  <c r="H52" i="9"/>
  <c r="E52" i="9" s="1"/>
  <c r="B52" i="9" s="1"/>
  <c r="G52" i="9"/>
  <c r="F52" i="9"/>
  <c r="H51" i="9"/>
  <c r="G51" i="9"/>
  <c r="F51" i="9"/>
  <c r="E51" i="9"/>
  <c r="B51" i="9" s="1"/>
  <c r="H50" i="9"/>
  <c r="G50" i="9"/>
  <c r="F50" i="9"/>
  <c r="H49" i="9"/>
  <c r="G49" i="9"/>
  <c r="F49" i="9"/>
  <c r="E49" i="9"/>
  <c r="B49" i="9" s="1"/>
  <c r="H48" i="9"/>
  <c r="G48" i="9"/>
  <c r="F48" i="9"/>
  <c r="E48" i="9"/>
  <c r="B48" i="9" s="1"/>
  <c r="H47" i="9"/>
  <c r="G47" i="9"/>
  <c r="E47" i="9" s="1"/>
  <c r="B47" i="9" s="1"/>
  <c r="F47" i="9"/>
  <c r="H46" i="9"/>
  <c r="G46" i="9"/>
  <c r="F46" i="9"/>
  <c r="H45" i="9"/>
  <c r="E45" i="9" s="1"/>
  <c r="B45" i="9" s="1"/>
  <c r="G45" i="9"/>
  <c r="F45" i="9"/>
  <c r="H44" i="9"/>
  <c r="E44" i="9" s="1"/>
  <c r="B44" i="9" s="1"/>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C1576" i="1" s="1"/>
  <c r="D95" i="8"/>
  <c r="D90" i="8"/>
  <c r="C1565" i="1" s="1"/>
  <c r="D85" i="8"/>
  <c r="D80" i="8"/>
  <c r="D75" i="8"/>
  <c r="D70" i="8"/>
  <c r="D65" i="8"/>
  <c r="D60" i="8"/>
  <c r="C1535" i="1" s="1"/>
  <c r="D55" i="8"/>
  <c r="C1530" i="1" s="1"/>
  <c r="H1530" i="1" s="1"/>
  <c r="D50" i="8"/>
  <c r="D44" i="8"/>
  <c r="D36" i="8"/>
  <c r="D26" i="8"/>
  <c r="D24" i="8" s="1"/>
  <c r="D18" i="8"/>
  <c r="D8" i="8"/>
  <c r="D6" i="8"/>
  <c r="E44" i="7"/>
  <c r="D1475" i="1" s="1"/>
  <c r="D44" i="7"/>
  <c r="E39" i="7"/>
  <c r="D39" i="7"/>
  <c r="D38" i="7" s="1"/>
  <c r="H31" i="3" s="1"/>
  <c r="E38" i="7"/>
  <c r="D1469" i="1" s="1"/>
  <c r="E30" i="7"/>
  <c r="D30" i="7"/>
  <c r="E23" i="7"/>
  <c r="E22" i="7" s="1"/>
  <c r="I30" i="3" s="1"/>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250" i="5"/>
  <c r="F250" i="5" s="1"/>
  <c r="F249" i="5"/>
  <c r="F248" i="5"/>
  <c r="F247" i="5"/>
  <c r="F246" i="5"/>
  <c r="E246" i="5"/>
  <c r="E245" i="5" s="1"/>
  <c r="D1222" i="1" s="1"/>
  <c r="D246" i="5"/>
  <c r="D245" i="5"/>
  <c r="F245" i="5" s="1"/>
  <c r="F244" i="5"/>
  <c r="F243" i="5"/>
  <c r="F242" i="5"/>
  <c r="E242" i="5"/>
  <c r="D242" i="5"/>
  <c r="F241" i="5"/>
  <c r="F240" i="5"/>
  <c r="F239" i="5"/>
  <c r="E239" i="5"/>
  <c r="D239" i="5"/>
  <c r="E238"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E177" i="5" s="1"/>
  <c r="D180" i="5"/>
  <c r="D177" i="5" s="1"/>
  <c r="G308"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D69" i="5"/>
  <c r="D68" i="5" s="1"/>
  <c r="H21" i="3"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66" i="1" s="1"/>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F417" i="4" s="1"/>
  <c r="D417" i="4"/>
  <c r="E416" i="4"/>
  <c r="D411" i="1" s="1"/>
  <c r="H411" i="1" s="1"/>
  <c r="D416" i="4"/>
  <c r="D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E140" i="4"/>
  <c r="F140" i="4" s="1"/>
  <c r="D140" i="4"/>
  <c r="D139" i="4"/>
  <c r="F138" i="4"/>
  <c r="F137" i="4"/>
  <c r="F136" i="4"/>
  <c r="F135" i="4"/>
  <c r="E134" i="4"/>
  <c r="E133" i="4" s="1"/>
  <c r="D134" i="4"/>
  <c r="D133" i="4"/>
  <c r="F133" i="4" s="1"/>
  <c r="F132" i="4"/>
  <c r="F131" i="4"/>
  <c r="F130" i="4"/>
  <c r="F129" i="4"/>
  <c r="F128" i="4"/>
  <c r="E128" i="4"/>
  <c r="D128" i="4"/>
  <c r="F127" i="4"/>
  <c r="F126"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6" i="1"/>
  <c r="G1576" i="1"/>
  <c r="G1575" i="1"/>
  <c r="C1575" i="1"/>
  <c r="H1575" i="1" s="1"/>
  <c r="G1574" i="1"/>
  <c r="C1574" i="1"/>
  <c r="H1574" i="1" s="1"/>
  <c r="H1573" i="1"/>
  <c r="C1573" i="1"/>
  <c r="G1573" i="1" s="1"/>
  <c r="H1572" i="1"/>
  <c r="G1572" i="1"/>
  <c r="C1572" i="1"/>
  <c r="H1571" i="1"/>
  <c r="G1571" i="1"/>
  <c r="C1571" i="1"/>
  <c r="G1570" i="1"/>
  <c r="C1570" i="1"/>
  <c r="H1570" i="1" s="1"/>
  <c r="H1569" i="1"/>
  <c r="C1569" i="1"/>
  <c r="G1569" i="1" s="1"/>
  <c r="C1568" i="1"/>
  <c r="H1568" i="1" s="1"/>
  <c r="G1567" i="1"/>
  <c r="C1567" i="1"/>
  <c r="H1567" i="1" s="1"/>
  <c r="G1566" i="1"/>
  <c r="C1566" i="1"/>
  <c r="H1566" i="1" s="1"/>
  <c r="H1564" i="1"/>
  <c r="C1564" i="1"/>
  <c r="G1564" i="1" s="1"/>
  <c r="H1563" i="1"/>
  <c r="G1563" i="1"/>
  <c r="C1563" i="1"/>
  <c r="G1562" i="1"/>
  <c r="C1562" i="1"/>
  <c r="H1562" i="1" s="1"/>
  <c r="C1561" i="1"/>
  <c r="H1561" i="1" s="1"/>
  <c r="H1560" i="1"/>
  <c r="C1560" i="1"/>
  <c r="G1560" i="1" s="1"/>
  <c r="H1559" i="1"/>
  <c r="G1559" i="1"/>
  <c r="C1559" i="1"/>
  <c r="H1558" i="1"/>
  <c r="G1558" i="1"/>
  <c r="C1558" i="1"/>
  <c r="G1557" i="1"/>
  <c r="C1557" i="1"/>
  <c r="H1557" i="1" s="1"/>
  <c r="C1556" i="1"/>
  <c r="G1556" i="1" s="1"/>
  <c r="H1555" i="1"/>
  <c r="C1555" i="1"/>
  <c r="G1555" i="1" s="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C1545" i="1"/>
  <c r="H1545" i="1" s="1"/>
  <c r="H1544" i="1"/>
  <c r="C1544" i="1"/>
  <c r="G1544" i="1" s="1"/>
  <c r="H1543" i="1"/>
  <c r="G1543" i="1"/>
  <c r="C1543" i="1"/>
  <c r="H1542" i="1"/>
  <c r="C1542" i="1"/>
  <c r="G1542" i="1" s="1"/>
  <c r="G1541" i="1"/>
  <c r="C1541" i="1"/>
  <c r="H1541" i="1" s="1"/>
  <c r="C1540" i="1"/>
  <c r="G1540" i="1" s="1"/>
  <c r="H1539" i="1"/>
  <c r="G1539" i="1"/>
  <c r="C1539" i="1"/>
  <c r="G1538" i="1"/>
  <c r="C1538" i="1"/>
  <c r="H1538" i="1" s="1"/>
  <c r="C1537" i="1"/>
  <c r="H1537" i="1" s="1"/>
  <c r="C1536" i="1"/>
  <c r="G1536" i="1" s="1"/>
  <c r="C1534" i="1"/>
  <c r="G1534" i="1" s="1"/>
  <c r="C1533" i="1"/>
  <c r="H1533" i="1" s="1"/>
  <c r="C1532" i="1"/>
  <c r="G1532" i="1" s="1"/>
  <c r="G1531" i="1"/>
  <c r="C1531" i="1"/>
  <c r="H1531" i="1" s="1"/>
  <c r="C1529" i="1"/>
  <c r="H1529" i="1" s="1"/>
  <c r="H1528" i="1"/>
  <c r="C1528" i="1"/>
  <c r="G1528" i="1" s="1"/>
  <c r="H1527" i="1"/>
  <c r="G1527" i="1"/>
  <c r="C1527" i="1"/>
  <c r="C1526" i="1"/>
  <c r="G1526" i="1" s="1"/>
  <c r="C1525" i="1"/>
  <c r="H1525" i="1" s="1"/>
  <c r="H1523" i="1"/>
  <c r="G1523" i="1"/>
  <c r="C1523" i="1"/>
  <c r="G1522" i="1"/>
  <c r="C1522" i="1"/>
  <c r="H1522" i="1" s="1"/>
  <c r="C1521" i="1"/>
  <c r="H1521" i="1" s="1"/>
  <c r="H1520" i="1"/>
  <c r="C1520" i="1"/>
  <c r="G1520" i="1" s="1"/>
  <c r="H1519" i="1"/>
  <c r="G1519" i="1"/>
  <c r="C1519" i="1"/>
  <c r="C1516" i="1"/>
  <c r="G1516" i="1" s="1"/>
  <c r="H1515" i="1"/>
  <c r="G1515" i="1"/>
  <c r="C1515" i="1"/>
  <c r="G1514" i="1"/>
  <c r="C1514" i="1"/>
  <c r="H1514" i="1" s="1"/>
  <c r="C1513" i="1"/>
  <c r="H1513" i="1" s="1"/>
  <c r="H1512" i="1"/>
  <c r="C1512" i="1"/>
  <c r="G1512" i="1" s="1"/>
  <c r="H1511" i="1"/>
  <c r="G1511" i="1"/>
  <c r="C1511" i="1"/>
  <c r="C1510" i="1"/>
  <c r="G1510" i="1" s="1"/>
  <c r="C1509" i="1"/>
  <c r="H1509" i="1" s="1"/>
  <c r="C1508" i="1"/>
  <c r="G1508" i="1" s="1"/>
  <c r="H1507" i="1"/>
  <c r="G1507" i="1"/>
  <c r="C1507" i="1"/>
  <c r="G1506" i="1"/>
  <c r="C1506" i="1"/>
  <c r="H1506" i="1" s="1"/>
  <c r="C1505" i="1"/>
  <c r="H1505" i="1" s="1"/>
  <c r="H1504" i="1"/>
  <c r="C1504" i="1"/>
  <c r="G1504" i="1" s="1"/>
  <c r="C1503" i="1"/>
  <c r="G1503" i="1" s="1"/>
  <c r="C1502" i="1"/>
  <c r="G1502" i="1" s="1"/>
  <c r="C1501" i="1"/>
  <c r="G1501" i="1" s="1"/>
  <c r="G1500" i="1"/>
  <c r="C1500" i="1"/>
  <c r="H1500" i="1" s="1"/>
  <c r="C1499" i="1"/>
  <c r="G1499" i="1" s="1"/>
  <c r="H1498" i="1"/>
  <c r="C1498" i="1"/>
  <c r="G1498" i="1" s="1"/>
  <c r="H1497" i="1"/>
  <c r="G1497" i="1"/>
  <c r="C1497" i="1"/>
  <c r="G1496" i="1"/>
  <c r="C1496" i="1"/>
  <c r="H1496" i="1" s="1"/>
  <c r="C1495" i="1"/>
  <c r="G1495" i="1" s="1"/>
  <c r="H1494" i="1"/>
  <c r="C1494" i="1"/>
  <c r="G1494" i="1" s="1"/>
  <c r="H1493" i="1"/>
  <c r="G1493" i="1"/>
  <c r="C1493" i="1"/>
  <c r="G1492" i="1"/>
  <c r="C1492" i="1"/>
  <c r="H1492" i="1" s="1"/>
  <c r="C1491" i="1"/>
  <c r="G1491" i="1" s="1"/>
  <c r="H1490" i="1"/>
  <c r="C1490" i="1"/>
  <c r="G1490" i="1" s="1"/>
  <c r="H1489" i="1"/>
  <c r="G1489" i="1"/>
  <c r="C1489" i="1"/>
  <c r="G1488" i="1"/>
  <c r="C1488" i="1"/>
  <c r="H1488" i="1" s="1"/>
  <c r="C1487" i="1"/>
  <c r="G1487" i="1" s="1"/>
  <c r="C1486" i="1"/>
  <c r="G1486" i="1" s="1"/>
  <c r="C1485" i="1"/>
  <c r="G1485" i="1" s="1"/>
  <c r="C1484" i="1"/>
  <c r="H1484" i="1" s="1"/>
  <c r="C1483" i="1"/>
  <c r="G1483" i="1" s="1"/>
  <c r="H1482" i="1"/>
  <c r="C1482" i="1"/>
  <c r="G1482" i="1" s="1"/>
  <c r="C1481" i="1"/>
  <c r="H1481" i="1" s="1"/>
  <c r="C1480" i="1"/>
  <c r="G1480" i="1" s="1"/>
  <c r="H1479" i="1"/>
  <c r="G1479" i="1"/>
  <c r="I1479" i="1" s="1"/>
  <c r="D1479" i="1"/>
  <c r="C1479" i="1"/>
  <c r="J1479" i="1" s="1"/>
  <c r="D1478" i="1"/>
  <c r="J1478" i="1" s="1"/>
  <c r="C1478" i="1"/>
  <c r="G1478" i="1" s="1"/>
  <c r="H1477" i="1"/>
  <c r="G1477" i="1"/>
  <c r="I1477" i="1" s="1"/>
  <c r="D1477" i="1"/>
  <c r="C1477" i="1"/>
  <c r="J1477" i="1" s="1"/>
  <c r="D1476" i="1"/>
  <c r="J1476" i="1" s="1"/>
  <c r="C1476" i="1"/>
  <c r="C1475" i="1"/>
  <c r="H1474" i="1"/>
  <c r="G1474" i="1"/>
  <c r="I1474" i="1" s="1"/>
  <c r="D1474" i="1"/>
  <c r="C1474" i="1"/>
  <c r="J1474" i="1" s="1"/>
  <c r="D1473" i="1"/>
  <c r="J1473" i="1" s="1"/>
  <c r="C1473" i="1"/>
  <c r="G1473" i="1" s="1"/>
  <c r="H1472" i="1"/>
  <c r="G1472" i="1"/>
  <c r="I1472" i="1" s="1"/>
  <c r="D1472" i="1"/>
  <c r="C1472" i="1"/>
  <c r="J1472" i="1" s="1"/>
  <c r="D1471" i="1"/>
  <c r="C1471" i="1"/>
  <c r="G1471" i="1" s="1"/>
  <c r="D1470" i="1"/>
  <c r="C1470" i="1"/>
  <c r="G1470" i="1" s="1"/>
  <c r="H1468" i="1"/>
  <c r="G1468" i="1"/>
  <c r="I1468" i="1" s="1"/>
  <c r="D1468" i="1"/>
  <c r="C1468" i="1"/>
  <c r="J1468" i="1" s="1"/>
  <c r="D1467" i="1"/>
  <c r="J1467" i="1" s="1"/>
  <c r="C1467" i="1"/>
  <c r="H1466" i="1"/>
  <c r="G1466" i="1"/>
  <c r="I1466" i="1" s="1"/>
  <c r="D1466" i="1"/>
  <c r="C1466" i="1"/>
  <c r="J1466" i="1" s="1"/>
  <c r="D1465" i="1"/>
  <c r="J1465" i="1" s="1"/>
  <c r="C1465" i="1"/>
  <c r="G1465" i="1" s="1"/>
  <c r="H1464" i="1"/>
  <c r="G1464" i="1"/>
  <c r="I1464" i="1" s="1"/>
  <c r="D1464" i="1"/>
  <c r="C1464" i="1"/>
  <c r="J1464" i="1" s="1"/>
  <c r="D1463" i="1"/>
  <c r="J1463" i="1" s="1"/>
  <c r="C1463" i="1"/>
  <c r="G1463" i="1" s="1"/>
  <c r="H1462" i="1"/>
  <c r="G1462" i="1"/>
  <c r="I1462" i="1" s="1"/>
  <c r="D1462" i="1"/>
  <c r="C1462" i="1"/>
  <c r="J1462" i="1" s="1"/>
  <c r="D1461" i="1"/>
  <c r="C1461" i="1"/>
  <c r="G1461" i="1" s="1"/>
  <c r="D1460" i="1"/>
  <c r="J1460" i="1" s="1"/>
  <c r="C1460" i="1"/>
  <c r="G1460" i="1" s="1"/>
  <c r="H1459" i="1"/>
  <c r="G1459" i="1"/>
  <c r="I1459" i="1" s="1"/>
  <c r="D1459" i="1"/>
  <c r="C1459" i="1"/>
  <c r="J1459" i="1" s="1"/>
  <c r="J1458" i="1"/>
  <c r="D1458" i="1"/>
  <c r="C1458" i="1"/>
  <c r="G1458" i="1" s="1"/>
  <c r="H1457" i="1"/>
  <c r="G1457" i="1"/>
  <c r="D1457" i="1"/>
  <c r="C1457" i="1"/>
  <c r="J1457" i="1" s="1"/>
  <c r="D1456" i="1"/>
  <c r="C1456" i="1"/>
  <c r="J1456" i="1" s="1"/>
  <c r="H1455" i="1"/>
  <c r="G1455" i="1"/>
  <c r="I1455" i="1" s="1"/>
  <c r="D1455" i="1"/>
  <c r="C1455" i="1"/>
  <c r="J1455" i="1" s="1"/>
  <c r="C1454" i="1"/>
  <c r="D1452" i="1"/>
  <c r="J1452" i="1" s="1"/>
  <c r="C1452" i="1"/>
  <c r="H1451" i="1"/>
  <c r="G1451" i="1"/>
  <c r="I1451" i="1" s="1"/>
  <c r="D1451" i="1"/>
  <c r="C1451" i="1"/>
  <c r="J1451" i="1" s="1"/>
  <c r="D1450" i="1"/>
  <c r="J1450" i="1" s="1"/>
  <c r="C1450" i="1"/>
  <c r="G1450" i="1" s="1"/>
  <c r="H1449" i="1"/>
  <c r="G1449" i="1"/>
  <c r="D1449" i="1"/>
  <c r="C1449" i="1"/>
  <c r="J1449" i="1" s="1"/>
  <c r="J1448" i="1"/>
  <c r="D1448" i="1"/>
  <c r="C1448" i="1"/>
  <c r="G1448" i="1" s="1"/>
  <c r="H1447" i="1"/>
  <c r="G1447" i="1"/>
  <c r="D1447" i="1"/>
  <c r="C1447" i="1"/>
  <c r="J1447" i="1" s="1"/>
  <c r="J1446" i="1"/>
  <c r="D1446" i="1"/>
  <c r="C1446" i="1"/>
  <c r="G1445" i="1"/>
  <c r="D1445" i="1"/>
  <c r="C1445" i="1"/>
  <c r="H1445" i="1" s="1"/>
  <c r="D1444" i="1"/>
  <c r="C1444" i="1"/>
  <c r="G1443" i="1"/>
  <c r="I1443" i="1" s="1"/>
  <c r="D1443" i="1"/>
  <c r="J1443" i="1" s="1"/>
  <c r="C1443" i="1"/>
  <c r="H1443" i="1" s="1"/>
  <c r="D1442" i="1"/>
  <c r="C1442" i="1"/>
  <c r="G1441" i="1"/>
  <c r="D1441" i="1"/>
  <c r="J1441" i="1" s="1"/>
  <c r="C1441" i="1"/>
  <c r="H1441" i="1" s="1"/>
  <c r="D1440" i="1"/>
  <c r="C1440" i="1"/>
  <c r="G1439" i="1"/>
  <c r="I1439" i="1" s="1"/>
  <c r="D1439" i="1"/>
  <c r="J1439" i="1" s="1"/>
  <c r="C1439" i="1"/>
  <c r="H1439" i="1" s="1"/>
  <c r="G1438" i="1"/>
  <c r="D1438" i="1"/>
  <c r="C1438" i="1"/>
  <c r="H1438" i="1" s="1"/>
  <c r="G1437" i="1"/>
  <c r="D1437" i="1"/>
  <c r="C1437" i="1"/>
  <c r="H1437" i="1" s="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D1421" i="1"/>
  <c r="H1421" i="1" s="1"/>
  <c r="C1421" i="1"/>
  <c r="D1420" i="1"/>
  <c r="H1420" i="1" s="1"/>
  <c r="C1420" i="1"/>
  <c r="G1419" i="1"/>
  <c r="D1419" i="1"/>
  <c r="H1419" i="1" s="1"/>
  <c r="C1419" i="1"/>
  <c r="G1418" i="1"/>
  <c r="D1418" i="1"/>
  <c r="H1418" i="1" s="1"/>
  <c r="C1418" i="1"/>
  <c r="D1417" i="1"/>
  <c r="H1417" i="1" s="1"/>
  <c r="C1417" i="1"/>
  <c r="D1416" i="1"/>
  <c r="H1416" i="1" s="1"/>
  <c r="C1416" i="1"/>
  <c r="G1415" i="1"/>
  <c r="D1415" i="1"/>
  <c r="H1415" i="1" s="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D1268" i="1"/>
  <c r="G1268" i="1" s="1"/>
  <c r="C1268" i="1"/>
  <c r="H1267" i="1"/>
  <c r="G1267" i="1"/>
  <c r="D1267" i="1"/>
  <c r="C1267" i="1"/>
  <c r="D1266" i="1"/>
  <c r="G1266" i="1" s="1"/>
  <c r="C1266" i="1"/>
  <c r="D1265" i="1"/>
  <c r="G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D1244" i="1"/>
  <c r="G1244" i="1" s="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D1233" i="1"/>
  <c r="H1233" i="1" s="1"/>
  <c r="C1233" i="1"/>
  <c r="H1232" i="1"/>
  <c r="D1232" i="1"/>
  <c r="G1232" i="1" s="1"/>
  <c r="C1232" i="1"/>
  <c r="D1231" i="1"/>
  <c r="H1231" i="1" s="1"/>
  <c r="C1231" i="1"/>
  <c r="D1230" i="1"/>
  <c r="H1230" i="1" s="1"/>
  <c r="C1230" i="1"/>
  <c r="D1229" i="1"/>
  <c r="H1229" i="1" s="1"/>
  <c r="C1229" i="1"/>
  <c r="G1228" i="1"/>
  <c r="D1228" i="1"/>
  <c r="H1228" i="1" s="1"/>
  <c r="C1228" i="1"/>
  <c r="D1227" i="1"/>
  <c r="H1227" i="1" s="1"/>
  <c r="C1227" i="1"/>
  <c r="D1226" i="1"/>
  <c r="H1226" i="1" s="1"/>
  <c r="C1226" i="1"/>
  <c r="H1225" i="1"/>
  <c r="G1225" i="1"/>
  <c r="D1225" i="1"/>
  <c r="C1225" i="1"/>
  <c r="H1224" i="1"/>
  <c r="G1224" i="1"/>
  <c r="D1224" i="1"/>
  <c r="C1224" i="1"/>
  <c r="D1223" i="1"/>
  <c r="H1223" i="1" s="1"/>
  <c r="C1223" i="1"/>
  <c r="C1222" i="1"/>
  <c r="H1221" i="1"/>
  <c r="G1221" i="1"/>
  <c r="D1221" i="1"/>
  <c r="C1221" i="1"/>
  <c r="H1220" i="1"/>
  <c r="G1220" i="1"/>
  <c r="D1220" i="1"/>
  <c r="C1220" i="1"/>
  <c r="H1219" i="1"/>
  <c r="G1219" i="1"/>
  <c r="D1219" i="1"/>
  <c r="C1219" i="1"/>
  <c r="G1218" i="1"/>
  <c r="D1218" i="1"/>
  <c r="H1218" i="1" s="1"/>
  <c r="C1218" i="1"/>
  <c r="G1217" i="1"/>
  <c r="D1217" i="1"/>
  <c r="H1217" i="1" s="1"/>
  <c r="C1217" i="1"/>
  <c r="D1216" i="1"/>
  <c r="H1216" i="1" s="1"/>
  <c r="C1216" i="1"/>
  <c r="G1215" i="1"/>
  <c r="D1215" i="1"/>
  <c r="H1215" i="1" s="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D1156" i="1"/>
  <c r="H1156" i="1" s="1"/>
  <c r="C1156" i="1"/>
  <c r="D1155" i="1"/>
  <c r="H1155" i="1" s="1"/>
  <c r="C1155" i="1"/>
  <c r="D1154" i="1"/>
  <c r="H1154" i="1" s="1"/>
  <c r="C1154" i="1"/>
  <c r="H1151" i="1"/>
  <c r="G1151" i="1"/>
  <c r="D1151" i="1"/>
  <c r="C1151" i="1"/>
  <c r="D1150" i="1"/>
  <c r="G1150" i="1" s="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D1140" i="1"/>
  <c r="G1140" i="1" s="1"/>
  <c r="C1140" i="1"/>
  <c r="D1139" i="1"/>
  <c r="G1139" i="1" s="1"/>
  <c r="C1139" i="1"/>
  <c r="D1138" i="1"/>
  <c r="G1138" i="1" s="1"/>
  <c r="C1138" i="1"/>
  <c r="D1137" i="1"/>
  <c r="G1137" i="1" s="1"/>
  <c r="C1137" i="1"/>
  <c r="H1136" i="1"/>
  <c r="G1136" i="1"/>
  <c r="D1136" i="1"/>
  <c r="C1136" i="1"/>
  <c r="D1135" i="1"/>
  <c r="G1135" i="1" s="1"/>
  <c r="C1135" i="1"/>
  <c r="H1134" i="1"/>
  <c r="G1134" i="1"/>
  <c r="D1134" i="1"/>
  <c r="C1134" i="1"/>
  <c r="D1133" i="1"/>
  <c r="G1133" i="1" s="1"/>
  <c r="C1133" i="1"/>
  <c r="H1132" i="1"/>
  <c r="G1132" i="1"/>
  <c r="D1132" i="1"/>
  <c r="C1132" i="1"/>
  <c r="H1131" i="1"/>
  <c r="G1131" i="1"/>
  <c r="D1131" i="1"/>
  <c r="C1131" i="1"/>
  <c r="H1130" i="1"/>
  <c r="G1130" i="1"/>
  <c r="D1130" i="1"/>
  <c r="C1130" i="1"/>
  <c r="H1129" i="1"/>
  <c r="G1129" i="1"/>
  <c r="D1129" i="1"/>
  <c r="C1129" i="1"/>
  <c r="H1128" i="1"/>
  <c r="G1128" i="1"/>
  <c r="D1128" i="1"/>
  <c r="C1128" i="1"/>
  <c r="D1127" i="1"/>
  <c r="G1127" i="1" s="1"/>
  <c r="C1127" i="1"/>
  <c r="H1126" i="1"/>
  <c r="G1126" i="1"/>
  <c r="D1126" i="1"/>
  <c r="C1126" i="1"/>
  <c r="H1125" i="1"/>
  <c r="G1125" i="1"/>
  <c r="D1125" i="1"/>
  <c r="C1125"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D1062" i="1"/>
  <c r="H1062" i="1" s="1"/>
  <c r="C1062" i="1"/>
  <c r="G1061" i="1"/>
  <c r="D1061" i="1"/>
  <c r="H1061" i="1" s="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D1054" i="1"/>
  <c r="G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2" i="1"/>
  <c r="D1032" i="1"/>
  <c r="G1032" i="1" s="1"/>
  <c r="C1032" i="1"/>
  <c r="D1031" i="1"/>
  <c r="G1031" i="1" s="1"/>
  <c r="C1031" i="1"/>
  <c r="D1030" i="1"/>
  <c r="G1030" i="1" s="1"/>
  <c r="C1030" i="1"/>
  <c r="H1029" i="1"/>
  <c r="G1029" i="1"/>
  <c r="D1029" i="1"/>
  <c r="C1029" i="1"/>
  <c r="D1028" i="1"/>
  <c r="G1028" i="1" s="1"/>
  <c r="C1028" i="1"/>
  <c r="D1027" i="1"/>
  <c r="H1027" i="1" s="1"/>
  <c r="C1027" i="1"/>
  <c r="H1026" i="1"/>
  <c r="G1026" i="1"/>
  <c r="D1026" i="1"/>
  <c r="C1026" i="1"/>
  <c r="H1025" i="1"/>
  <c r="D1025" i="1"/>
  <c r="G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H1008" i="1" s="1"/>
  <c r="C1008" i="1"/>
  <c r="D1007" i="1"/>
  <c r="G1007" i="1" s="1"/>
  <c r="C1007" i="1"/>
  <c r="D1006" i="1"/>
  <c r="G1006" i="1" s="1"/>
  <c r="C1006" i="1"/>
  <c r="H1005" i="1"/>
  <c r="G1005" i="1"/>
  <c r="D1005" i="1"/>
  <c r="C1005" i="1"/>
  <c r="D1004" i="1"/>
  <c r="H1004" i="1" s="1"/>
  <c r="C1004" i="1"/>
  <c r="H1003" i="1"/>
  <c r="G1003" i="1"/>
  <c r="D1003" i="1"/>
  <c r="C1003" i="1"/>
  <c r="G1002" i="1"/>
  <c r="D1002" i="1"/>
  <c r="H1002" i="1" s="1"/>
  <c r="C1002" i="1"/>
  <c r="D1001" i="1"/>
  <c r="H1001" i="1" s="1"/>
  <c r="C1001" i="1"/>
  <c r="D1000" i="1"/>
  <c r="H1000" i="1" s="1"/>
  <c r="C1000" i="1"/>
  <c r="H999" i="1"/>
  <c r="G999" i="1"/>
  <c r="D999" i="1"/>
  <c r="C999" i="1"/>
  <c r="D998" i="1"/>
  <c r="G998" i="1" s="1"/>
  <c r="C998" i="1"/>
  <c r="C997" i="1"/>
  <c r="D996" i="1"/>
  <c r="H996" i="1" s="1"/>
  <c r="C996" i="1"/>
  <c r="D995" i="1"/>
  <c r="H995" i="1" s="1"/>
  <c r="C995" i="1"/>
  <c r="H994" i="1"/>
  <c r="G994" i="1"/>
  <c r="D994" i="1"/>
  <c r="C994" i="1"/>
  <c r="H993" i="1"/>
  <c r="D993" i="1"/>
  <c r="G993" i="1" s="1"/>
  <c r="C993" i="1"/>
  <c r="D992" i="1"/>
  <c r="G992" i="1" s="1"/>
  <c r="C992" i="1"/>
  <c r="C991" i="1"/>
  <c r="H989" i="1"/>
  <c r="G989" i="1"/>
  <c r="D989" i="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D645" i="1"/>
  <c r="G645" i="1" s="1"/>
  <c r="C645" i="1"/>
  <c r="H644" i="1"/>
  <c r="G644" i="1"/>
  <c r="D644" i="1"/>
  <c r="C644" i="1"/>
  <c r="H643" i="1"/>
  <c r="D643" i="1"/>
  <c r="G643" i="1" s="1"/>
  <c r="C643" i="1"/>
  <c r="D642" i="1"/>
  <c r="H642" i="1" s="1"/>
  <c r="C642" i="1"/>
  <c r="D641" i="1"/>
  <c r="H641" i="1" s="1"/>
  <c r="C641" i="1"/>
  <c r="C638"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D469" i="1"/>
  <c r="H469" i="1" s="1"/>
  <c r="C469" i="1"/>
  <c r="H468" i="1"/>
  <c r="G468" i="1"/>
  <c r="D468" i="1"/>
  <c r="C468" i="1"/>
  <c r="D467" i="1"/>
  <c r="H467"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H412" i="1" s="1"/>
  <c r="C412" i="1"/>
  <c r="C411" i="1"/>
  <c r="H406" i="1"/>
  <c r="G406" i="1"/>
  <c r="D406" i="1"/>
  <c r="C406" i="1"/>
  <c r="H405" i="1"/>
  <c r="G405" i="1"/>
  <c r="D405" i="1"/>
  <c r="C405" i="1"/>
  <c r="H404" i="1"/>
  <c r="D404" i="1"/>
  <c r="G404" i="1" s="1"/>
  <c r="C404" i="1"/>
  <c r="H401" i="1"/>
  <c r="G401" i="1"/>
  <c r="D401" i="1"/>
  <c r="C401" i="1"/>
  <c r="H400" i="1"/>
  <c r="G400" i="1"/>
  <c r="D400" i="1"/>
  <c r="C400" i="1"/>
  <c r="H399" i="1"/>
  <c r="G399" i="1"/>
  <c r="D399" i="1"/>
  <c r="C399"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D388" i="1"/>
  <c r="G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D373" i="1"/>
  <c r="G373" i="1" s="1"/>
  <c r="C373" i="1"/>
  <c r="H372" i="1"/>
  <c r="G372" i="1"/>
  <c r="D372" i="1"/>
  <c r="C372" i="1"/>
  <c r="D371" i="1"/>
  <c r="G371" i="1" s="1"/>
  <c r="C371" i="1"/>
  <c r="H370" i="1"/>
  <c r="G370" i="1"/>
  <c r="D370" i="1"/>
  <c r="C370" i="1"/>
  <c r="H369" i="1"/>
  <c r="G369" i="1"/>
  <c r="D369" i="1"/>
  <c r="C369" i="1"/>
  <c r="D368" i="1"/>
  <c r="G368" i="1" s="1"/>
  <c r="C368" i="1"/>
  <c r="D367" i="1"/>
  <c r="G367" i="1" s="1"/>
  <c r="C367" i="1"/>
  <c r="H366" i="1"/>
  <c r="G366" i="1"/>
  <c r="D366" i="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D191" i="1"/>
  <c r="H191" i="1" s="1"/>
  <c r="C191" i="1"/>
  <c r="D190" i="1"/>
  <c r="H190" i="1" s="1"/>
  <c r="C190" i="1"/>
  <c r="D189" i="1"/>
  <c r="H189" i="1" s="1"/>
  <c r="C189" i="1"/>
  <c r="D188" i="1"/>
  <c r="H188" i="1" s="1"/>
  <c r="C188" i="1"/>
  <c r="H187" i="1"/>
  <c r="G187" i="1"/>
  <c r="D187" i="1"/>
  <c r="C187" i="1"/>
  <c r="D186" i="1"/>
  <c r="G186" i="1" s="1"/>
  <c r="C186" i="1"/>
  <c r="D185" i="1"/>
  <c r="G185" i="1" s="1"/>
  <c r="C185" i="1"/>
  <c r="H184" i="1"/>
  <c r="D184" i="1"/>
  <c r="G184" i="1" s="1"/>
  <c r="C184" i="1"/>
  <c r="H183" i="1"/>
  <c r="G183" i="1"/>
  <c r="D183" i="1"/>
  <c r="C183" i="1"/>
  <c r="H182" i="1"/>
  <c r="G182" i="1"/>
  <c r="D182" i="1"/>
  <c r="C182" i="1"/>
  <c r="D181" i="1"/>
  <c r="G181" i="1" s="1"/>
  <c r="C181" i="1"/>
  <c r="H180" i="1"/>
  <c r="G180" i="1"/>
  <c r="D180" i="1"/>
  <c r="C180" i="1"/>
  <c r="H179" i="1"/>
  <c r="D179" i="1"/>
  <c r="G179" i="1" s="1"/>
  <c r="C179" i="1"/>
  <c r="D178" i="1"/>
  <c r="H178" i="1" s="1"/>
  <c r="C178" i="1"/>
  <c r="G177" i="1"/>
  <c r="D177" i="1"/>
  <c r="H177" i="1" s="1"/>
  <c r="C177" i="1"/>
  <c r="D176" i="1"/>
  <c r="H176" i="1" s="1"/>
  <c r="C176" i="1"/>
  <c r="H175" i="1"/>
  <c r="G175" i="1"/>
  <c r="D175" i="1"/>
  <c r="C175" i="1"/>
  <c r="D174" i="1"/>
  <c r="H174" i="1" s="1"/>
  <c r="C174" i="1"/>
  <c r="D173" i="1"/>
  <c r="H173" i="1" s="1"/>
  <c r="C173" i="1"/>
  <c r="D172" i="1"/>
  <c r="H172" i="1" s="1"/>
  <c r="C172" i="1"/>
  <c r="H171" i="1"/>
  <c r="G171" i="1"/>
  <c r="D171" i="1"/>
  <c r="C171" i="1"/>
  <c r="H170" i="1"/>
  <c r="G170" i="1"/>
  <c r="D170" i="1"/>
  <c r="C170" i="1"/>
  <c r="H169" i="1"/>
  <c r="G169" i="1"/>
  <c r="D169" i="1"/>
  <c r="C169" i="1"/>
  <c r="G168" i="1"/>
  <c r="D168" i="1"/>
  <c r="H168" i="1" s="1"/>
  <c r="C168" i="1"/>
  <c r="H167" i="1"/>
  <c r="G167" i="1"/>
  <c r="D167" i="1"/>
  <c r="C167" i="1"/>
  <c r="D166" i="1"/>
  <c r="H166" i="1" s="1"/>
  <c r="C166" i="1"/>
  <c r="C165" i="1"/>
  <c r="H164" i="1"/>
  <c r="G164" i="1"/>
  <c r="D164" i="1"/>
  <c r="C164" i="1"/>
  <c r="D163" i="1"/>
  <c r="H163" i="1" s="1"/>
  <c r="C163" i="1"/>
  <c r="H162" i="1"/>
  <c r="G162" i="1"/>
  <c r="D162" i="1"/>
  <c r="C162" i="1"/>
  <c r="D161" i="1"/>
  <c r="H161" i="1" s="1"/>
  <c r="C161" i="1"/>
  <c r="D160" i="1"/>
  <c r="H160" i="1" s="1"/>
  <c r="C160" i="1"/>
  <c r="C159" i="1"/>
  <c r="H158" i="1"/>
  <c r="G158" i="1"/>
  <c r="D158" i="1"/>
  <c r="C158" i="1"/>
  <c r="H157" i="1"/>
  <c r="D157" i="1"/>
  <c r="G157" i="1" s="1"/>
  <c r="C157" i="1"/>
  <c r="H156" i="1"/>
  <c r="G156" i="1"/>
  <c r="D156" i="1"/>
  <c r="C156" i="1"/>
  <c r="H155" i="1"/>
  <c r="G155" i="1"/>
  <c r="D155" i="1"/>
  <c r="C155" i="1"/>
  <c r="D154" i="1"/>
  <c r="H154" i="1" s="1"/>
  <c r="C154" i="1"/>
  <c r="D153" i="1"/>
  <c r="H153" i="1" s="1"/>
  <c r="C153" i="1"/>
  <c r="H152" i="1"/>
  <c r="D152" i="1"/>
  <c r="G152" i="1" s="1"/>
  <c r="C152" i="1"/>
  <c r="D151" i="1"/>
  <c r="H151" i="1" s="1"/>
  <c r="C151" i="1"/>
  <c r="D150" i="1"/>
  <c r="H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D134" i="1"/>
  <c r="H134" i="1" s="1"/>
  <c r="C134" i="1"/>
  <c r="H133" i="1"/>
  <c r="G133" i="1"/>
  <c r="D133" i="1"/>
  <c r="C133" i="1"/>
  <c r="D132" i="1"/>
  <c r="H132" i="1" s="1"/>
  <c r="C132" i="1"/>
  <c r="H131" i="1"/>
  <c r="D131" i="1"/>
  <c r="G131" i="1" s="1"/>
  <c r="C131" i="1"/>
  <c r="H130" i="1"/>
  <c r="D130" i="1"/>
  <c r="G130" i="1" s="1"/>
  <c r="C130" i="1"/>
  <c r="D129" i="1"/>
  <c r="G129" i="1" s="1"/>
  <c r="C129" i="1"/>
  <c r="H128" i="1"/>
  <c r="G128" i="1"/>
  <c r="D128" i="1"/>
  <c r="C128" i="1"/>
  <c r="H127" i="1"/>
  <c r="G127" i="1"/>
  <c r="D127" i="1"/>
  <c r="C127" i="1"/>
  <c r="H126" i="1"/>
  <c r="G126" i="1"/>
  <c r="D126" i="1"/>
  <c r="C126" i="1"/>
  <c r="D125" i="1"/>
  <c r="H125" i="1" s="1"/>
  <c r="C125" i="1"/>
  <c r="D124" i="1"/>
  <c r="H124" i="1" s="1"/>
  <c r="C124" i="1"/>
  <c r="D123" i="1"/>
  <c r="G123" i="1" s="1"/>
  <c r="C123" i="1"/>
  <c r="H122" i="1"/>
  <c r="G122" i="1"/>
  <c r="D122" i="1"/>
  <c r="C122" i="1"/>
  <c r="D121" i="1"/>
  <c r="H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D84" i="1"/>
  <c r="G84" i="1" s="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D59" i="1"/>
  <c r="G59" i="1" s="1"/>
  <c r="C59"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7" i="9" l="1"/>
  <c r="B217" i="9" s="1"/>
  <c r="G1233" i="1"/>
  <c r="H1006" i="1"/>
  <c r="G1008" i="1"/>
  <c r="H632" i="1"/>
  <c r="G631" i="1"/>
  <c r="G289" i="1"/>
  <c r="H413" i="1"/>
  <c r="G290" i="1"/>
  <c r="G411" i="1"/>
  <c r="G412" i="1"/>
  <c r="E273" i="9"/>
  <c r="B273" i="9" s="1"/>
  <c r="G288" i="1"/>
  <c r="E644" i="4"/>
  <c r="D638" i="1" s="1"/>
  <c r="G1231" i="1"/>
  <c r="G1223" i="1"/>
  <c r="G1226" i="1"/>
  <c r="E284" i="9"/>
  <c r="B284" i="9" s="1"/>
  <c r="H1222" i="1"/>
  <c r="G1222" i="1"/>
  <c r="E237" i="5"/>
  <c r="H1235" i="1"/>
  <c r="G1235" i="1"/>
  <c r="G1227" i="1"/>
  <c r="G1230" i="1"/>
  <c r="G1229" i="1"/>
  <c r="G1216" i="1"/>
  <c r="F238" i="5"/>
  <c r="G1148" i="1"/>
  <c r="G1050" i="1"/>
  <c r="G1048" i="1"/>
  <c r="G1047" i="1"/>
  <c r="E32" i="9"/>
  <c r="B32" i="9" s="1"/>
  <c r="E27" i="9"/>
  <c r="B27" i="9" s="1"/>
  <c r="H998" i="1"/>
  <c r="F215" i="9"/>
  <c r="B215" i="9" s="1"/>
  <c r="E286" i="9"/>
  <c r="B286" i="9" s="1"/>
  <c r="E288" i="9"/>
  <c r="B288" i="9" s="1"/>
  <c r="H1534" i="1"/>
  <c r="G1533" i="1"/>
  <c r="I36" i="3"/>
  <c r="G1578" i="1"/>
  <c r="G1565" i="1"/>
  <c r="H1565" i="1"/>
  <c r="G1568" i="1"/>
  <c r="G1561" i="1"/>
  <c r="H1556" i="1"/>
  <c r="H1535" i="1"/>
  <c r="G1535" i="1"/>
  <c r="H1536" i="1"/>
  <c r="D49" i="8"/>
  <c r="D43" i="8" s="1"/>
  <c r="G1530" i="1"/>
  <c r="G1525" i="1"/>
  <c r="H1526" i="1"/>
  <c r="H1510" i="1"/>
  <c r="G1509" i="1"/>
  <c r="H1501" i="1"/>
  <c r="H1502" i="1"/>
  <c r="H1486" i="1"/>
  <c r="G1481" i="1"/>
  <c r="H1485" i="1"/>
  <c r="G1484" i="1"/>
  <c r="C1469" i="1"/>
  <c r="G1469" i="1" s="1"/>
  <c r="J1471" i="1"/>
  <c r="G1476" i="1"/>
  <c r="G1475" i="1"/>
  <c r="D1454" i="1"/>
  <c r="H1454" i="1" s="1"/>
  <c r="D1453" i="1"/>
  <c r="H1453" i="1" s="1"/>
  <c r="D22" i="7"/>
  <c r="H30" i="3"/>
  <c r="D5" i="7"/>
  <c r="C1436" i="1" s="1"/>
  <c r="C1453" i="1"/>
  <c r="G1453" i="1" s="1"/>
  <c r="H1461" i="1"/>
  <c r="G1467" i="1"/>
  <c r="H1268" i="1"/>
  <c r="H1241" i="1"/>
  <c r="H1266" i="1"/>
  <c r="H1265" i="1"/>
  <c r="H1264" i="1"/>
  <c r="H1263" i="1"/>
  <c r="H1247" i="1"/>
  <c r="H1244" i="1"/>
  <c r="E293" i="9"/>
  <c r="B293" i="9" s="1"/>
  <c r="F180" i="5"/>
  <c r="G1156" i="1"/>
  <c r="G1154" i="1"/>
  <c r="G1155" i="1"/>
  <c r="H1150" i="1"/>
  <c r="H1141" i="1"/>
  <c r="H1140" i="1"/>
  <c r="H1139" i="1"/>
  <c r="H1138" i="1"/>
  <c r="H1137" i="1"/>
  <c r="H1135" i="1"/>
  <c r="H1124" i="1"/>
  <c r="H1127" i="1"/>
  <c r="H1133" i="1"/>
  <c r="F134" i="5"/>
  <c r="D1112" i="1"/>
  <c r="E68" i="5"/>
  <c r="F135" i="5"/>
  <c r="G1062" i="1"/>
  <c r="H1054" i="1"/>
  <c r="H1007" i="1"/>
  <c r="H1033" i="1"/>
  <c r="H1030" i="1"/>
  <c r="H1031" i="1"/>
  <c r="F52" i="5"/>
  <c r="G1012" i="1"/>
  <c r="H1028" i="1"/>
  <c r="G1023" i="1"/>
  <c r="D991" i="1"/>
  <c r="G991" i="1" s="1"/>
  <c r="G996" i="1"/>
  <c r="E12" i="5"/>
  <c r="D990" i="1" s="1"/>
  <c r="F45" i="5"/>
  <c r="G1027" i="1"/>
  <c r="G1004" i="1"/>
  <c r="G1001" i="1"/>
  <c r="G1000" i="1"/>
  <c r="D997" i="1"/>
  <c r="F19" i="5"/>
  <c r="G995" i="1"/>
  <c r="H991" i="1"/>
  <c r="H992" i="1"/>
  <c r="G986" i="1"/>
  <c r="G988" i="1"/>
  <c r="G711" i="1"/>
  <c r="E38" i="9"/>
  <c r="B38" i="9" s="1"/>
  <c r="E23" i="9"/>
  <c r="B23" i="9" s="1"/>
  <c r="G647" i="1"/>
  <c r="B275" i="9"/>
  <c r="G642" i="1"/>
  <c r="G641" i="1"/>
  <c r="G398" i="1"/>
  <c r="E350" i="4"/>
  <c r="D345" i="1" s="1"/>
  <c r="H373" i="1"/>
  <c r="H374" i="1"/>
  <c r="H371" i="1"/>
  <c r="H368" i="1"/>
  <c r="G364" i="1"/>
  <c r="H367" i="1"/>
  <c r="F225" i="9"/>
  <c r="B225" i="9" s="1"/>
  <c r="H192" i="1"/>
  <c r="H206" i="1"/>
  <c r="F196" i="4"/>
  <c r="G191" i="1"/>
  <c r="G190" i="1"/>
  <c r="G189" i="1"/>
  <c r="G188" i="1"/>
  <c r="H186" i="1"/>
  <c r="F188" i="4"/>
  <c r="H185" i="1"/>
  <c r="E46" i="9"/>
  <c r="B46" i="9" s="1"/>
  <c r="B222" i="9"/>
  <c r="H181" i="1"/>
  <c r="F220" i="9"/>
  <c r="B220" i="9" s="1"/>
  <c r="G178" i="1"/>
  <c r="G173" i="1"/>
  <c r="G176" i="1"/>
  <c r="F177" i="4"/>
  <c r="G174" i="1"/>
  <c r="D165" i="1"/>
  <c r="H165" i="1" s="1"/>
  <c r="G172" i="1"/>
  <c r="G166" i="1"/>
  <c r="G163" i="1"/>
  <c r="G160" i="1"/>
  <c r="G161" i="1"/>
  <c r="H149" i="1"/>
  <c r="G154" i="1"/>
  <c r="F218" i="9"/>
  <c r="B218" i="9" s="1"/>
  <c r="G153" i="1"/>
  <c r="H148" i="1"/>
  <c r="G148" i="1"/>
  <c r="G151" i="1"/>
  <c r="F153" i="4"/>
  <c r="G150" i="1"/>
  <c r="E420" i="4"/>
  <c r="D414" i="1" s="1"/>
  <c r="G467" i="1"/>
  <c r="G469" i="1"/>
  <c r="G134" i="1"/>
  <c r="G132" i="1"/>
  <c r="H129" i="1"/>
  <c r="G124" i="1"/>
  <c r="G125" i="1"/>
  <c r="G121" i="1"/>
  <c r="H120" i="1"/>
  <c r="H123" i="1"/>
  <c r="H108" i="1"/>
  <c r="H113" i="1"/>
  <c r="H78" i="1"/>
  <c r="G78" i="1"/>
  <c r="G79" i="1"/>
  <c r="G81" i="1"/>
  <c r="F82" i="4"/>
  <c r="F83" i="4"/>
  <c r="E34" i="9"/>
  <c r="B34" i="9" s="1"/>
  <c r="E30" i="9"/>
  <c r="B30" i="9" s="1"/>
  <c r="H58" i="1"/>
  <c r="H59" i="1"/>
  <c r="F62" i="4"/>
  <c r="E294" i="9"/>
  <c r="B294" i="9" s="1"/>
  <c r="E296" i="9"/>
  <c r="B296" i="9" s="1"/>
  <c r="E33" i="9"/>
  <c r="B33" i="9" s="1"/>
  <c r="E298" i="9"/>
  <c r="B298" i="9" s="1"/>
  <c r="E303" i="9"/>
  <c r="B303" i="9" s="1"/>
  <c r="G1416" i="1"/>
  <c r="G1420" i="1"/>
  <c r="J1442" i="1"/>
  <c r="H1442" i="1"/>
  <c r="G1442" i="1"/>
  <c r="I1442" i="1" s="1"/>
  <c r="G1446" i="1"/>
  <c r="I1449" i="1"/>
  <c r="G1456" i="1"/>
  <c r="I1447" i="1"/>
  <c r="G1452" i="1"/>
  <c r="I1452" i="1" s="1"/>
  <c r="I1457" i="1"/>
  <c r="J1440" i="1"/>
  <c r="H1440" i="1"/>
  <c r="G1440" i="1"/>
  <c r="I1440" i="1" s="1"/>
  <c r="J1444" i="1"/>
  <c r="H1444" i="1"/>
  <c r="G1444" i="1"/>
  <c r="I1450" i="1"/>
  <c r="I1465" i="1"/>
  <c r="I1478" i="1"/>
  <c r="G1417" i="1"/>
  <c r="G1421" i="1"/>
  <c r="I1441" i="1"/>
  <c r="J1445" i="1"/>
  <c r="H1446" i="1"/>
  <c r="H1448" i="1"/>
  <c r="I1448" i="1" s="1"/>
  <c r="H1450" i="1"/>
  <c r="H1452" i="1"/>
  <c r="H1456" i="1"/>
  <c r="H1458" i="1"/>
  <c r="I1458" i="1" s="1"/>
  <c r="H1460" i="1"/>
  <c r="I1460" i="1" s="1"/>
  <c r="H1463" i="1"/>
  <c r="I1463" i="1" s="1"/>
  <c r="H1465" i="1"/>
  <c r="H1467" i="1"/>
  <c r="H1470" i="1"/>
  <c r="H1471" i="1"/>
  <c r="I1471" i="1" s="1"/>
  <c r="H1473" i="1"/>
  <c r="I1473" i="1" s="1"/>
  <c r="H1475" i="1"/>
  <c r="H1476" i="1"/>
  <c r="I1476" i="1" s="1"/>
  <c r="H1478" i="1"/>
  <c r="H1483" i="1"/>
  <c r="H1487" i="1"/>
  <c r="H1491" i="1"/>
  <c r="H1495" i="1"/>
  <c r="H1499" i="1"/>
  <c r="H1503" i="1"/>
  <c r="G1505" i="1"/>
  <c r="H1508" i="1"/>
  <c r="G1513" i="1"/>
  <c r="H1516" i="1"/>
  <c r="G1521" i="1"/>
  <c r="G1529" i="1"/>
  <c r="H1532" i="1"/>
  <c r="G1537" i="1"/>
  <c r="H1540" i="1"/>
  <c r="G1545" i="1"/>
  <c r="G1577" i="1"/>
  <c r="H1577" i="1"/>
  <c r="D50" i="4"/>
  <c r="E5" i="7"/>
  <c r="G316" i="9" s="1"/>
  <c r="E316" i="9" s="1"/>
  <c r="H1480" i="1"/>
  <c r="E50" i="4"/>
  <c r="D46" i="1" s="1"/>
  <c r="H308" i="9"/>
  <c r="E308" i="9" s="1"/>
  <c r="B308" i="9" s="1"/>
  <c r="E176" i="5"/>
  <c r="F177" i="5"/>
  <c r="D528" i="4"/>
  <c r="F237" i="5"/>
  <c r="H23" i="3"/>
  <c r="D42" i="8"/>
  <c r="F152" i="4"/>
  <c r="E163" i="4"/>
  <c r="D159" i="1" s="1"/>
  <c r="F529" i="4"/>
  <c r="D643" i="4"/>
  <c r="F69" i="5"/>
  <c r="E310" i="9"/>
  <c r="B310" i="9" s="1"/>
  <c r="D5" i="6"/>
  <c r="F35" i="6"/>
  <c r="E139" i="4"/>
  <c r="D135" i="1" s="1"/>
  <c r="H21" i="9"/>
  <c r="G21" i="9"/>
  <c r="F197" i="4"/>
  <c r="D311" i="4"/>
  <c r="D363" i="4"/>
  <c r="E643" i="4"/>
  <c r="D637" i="1" s="1"/>
  <c r="D459" i="4"/>
  <c r="D484" i="4"/>
  <c r="D420" i="4" s="1"/>
  <c r="D580" i="4"/>
  <c r="D12" i="5"/>
  <c r="F70" i="5"/>
  <c r="D176" i="5"/>
  <c r="E206" i="5"/>
  <c r="D129" i="6"/>
  <c r="H29" i="3"/>
  <c r="D6" i="4"/>
  <c r="F45" i="4"/>
  <c r="D106" i="4"/>
  <c r="F125" i="4"/>
  <c r="F134" i="4"/>
  <c r="D215" i="4"/>
  <c r="D151" i="4" s="1"/>
  <c r="E263" i="4"/>
  <c r="D259" i="1" s="1"/>
  <c r="D299" i="4"/>
  <c r="D351" i="4"/>
  <c r="F416" i="4"/>
  <c r="D472" i="4"/>
  <c r="E529" i="4"/>
  <c r="F8" i="5"/>
  <c r="E35" i="6"/>
  <c r="D89" i="6"/>
  <c r="D114" i="6"/>
  <c r="E50" i="9"/>
  <c r="B50" i="9" s="1"/>
  <c r="E58" i="9"/>
  <c r="B58" i="9" s="1"/>
  <c r="E66" i="9"/>
  <c r="B66" i="9" s="1"/>
  <c r="B78" i="9"/>
  <c r="B82" i="9"/>
  <c r="B86" i="9"/>
  <c r="B90" i="9"/>
  <c r="B94" i="9"/>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6" i="9"/>
  <c r="E186" i="9" s="1"/>
  <c r="B186" i="9" s="1"/>
  <c r="G166" i="9"/>
  <c r="H165" i="9"/>
  <c r="G191" i="9"/>
  <c r="E191" i="9" s="1"/>
  <c r="B191" i="9" s="1"/>
  <c r="G189" i="9"/>
  <c r="E189" i="9" s="1"/>
  <c r="B189" i="9" s="1"/>
  <c r="G187" i="9"/>
  <c r="E187" i="9" s="1"/>
  <c r="B187" i="9" s="1"/>
  <c r="G165" i="9"/>
  <c r="E165" i="9" s="1"/>
  <c r="B165" i="9" s="1"/>
  <c r="G164" i="9"/>
  <c r="E164" i="9" s="1"/>
  <c r="B164" i="9" s="1"/>
  <c r="G163" i="9"/>
  <c r="E163" i="9" s="1"/>
  <c r="B163" i="9" s="1"/>
  <c r="G162" i="9"/>
  <c r="E162" i="9" s="1"/>
  <c r="B162" i="9" s="1"/>
  <c r="G161" i="9"/>
  <c r="E161" i="9" s="1"/>
  <c r="B161" i="9" s="1"/>
  <c r="I10" i="9"/>
  <c r="E77" i="9"/>
  <c r="B77" i="9" s="1"/>
  <c r="E81" i="9"/>
  <c r="B81" i="9" s="1"/>
  <c r="E85" i="9"/>
  <c r="B85" i="9" s="1"/>
  <c r="E89" i="9"/>
  <c r="B89" i="9" s="1"/>
  <c r="E93" i="9"/>
  <c r="B93" i="9" s="1"/>
  <c r="E97" i="9"/>
  <c r="B97" i="9" s="1"/>
  <c r="E290" i="9"/>
  <c r="B290" i="9" s="1"/>
  <c r="B242" i="9"/>
  <c r="B248" i="9"/>
  <c r="B258" i="9"/>
  <c r="B264" i="9"/>
  <c r="B236" i="9"/>
  <c r="B252" i="9"/>
  <c r="B260" i="9"/>
  <c r="E7" i="5" l="1"/>
  <c r="E6" i="5" s="1"/>
  <c r="D984" i="1" s="1"/>
  <c r="F644" i="4"/>
  <c r="H638" i="1"/>
  <c r="G638" i="1"/>
  <c r="I23" i="3"/>
  <c r="D1214" i="1"/>
  <c r="C1524" i="1"/>
  <c r="I35" i="3"/>
  <c r="C1518" i="1"/>
  <c r="H1469" i="1"/>
  <c r="G1454" i="1"/>
  <c r="I1467" i="1"/>
  <c r="I21" i="3"/>
  <c r="D1046" i="1"/>
  <c r="H1112" i="1"/>
  <c r="G1112" i="1"/>
  <c r="F68" i="5"/>
  <c r="G997" i="1"/>
  <c r="H997" i="1"/>
  <c r="B192" i="9"/>
  <c r="E408" i="4"/>
  <c r="D403" i="1" s="1"/>
  <c r="E407" i="4"/>
  <c r="D402" i="1" s="1"/>
  <c r="F263" i="4"/>
  <c r="G165" i="1"/>
  <c r="E151" i="4"/>
  <c r="E289" i="4" s="1"/>
  <c r="F163" i="4"/>
  <c r="F420" i="4"/>
  <c r="D635" i="4"/>
  <c r="C414" i="1"/>
  <c r="H17" i="3"/>
  <c r="D289" i="4"/>
  <c r="C147" i="1"/>
  <c r="I25" i="3"/>
  <c r="D1329" i="1"/>
  <c r="F12" i="5"/>
  <c r="C990" i="1"/>
  <c r="I22" i="3"/>
  <c r="E175" i="5"/>
  <c r="D1152" i="1" s="1"/>
  <c r="D1153" i="1"/>
  <c r="E141" i="6"/>
  <c r="E166" i="9"/>
  <c r="B166" i="9" s="1"/>
  <c r="F472" i="4"/>
  <c r="C466" i="1"/>
  <c r="G259" i="1"/>
  <c r="H259" i="1"/>
  <c r="F106" i="4"/>
  <c r="C102" i="1"/>
  <c r="H19" i="9"/>
  <c r="E19" i="9" s="1"/>
  <c r="B19" i="9" s="1"/>
  <c r="H311" i="9"/>
  <c r="E311" i="9" s="1"/>
  <c r="B311" i="9" s="1"/>
  <c r="D1183" i="1"/>
  <c r="F580" i="4"/>
  <c r="C574" i="1"/>
  <c r="E21" i="9"/>
  <c r="H24" i="3"/>
  <c r="F5" i="6"/>
  <c r="D141" i="6"/>
  <c r="G318" i="9" s="1"/>
  <c r="E318" i="9" s="1"/>
  <c r="C1299" i="1"/>
  <c r="F643" i="4"/>
  <c r="C637" i="1"/>
  <c r="I29" i="3"/>
  <c r="D1436" i="1"/>
  <c r="I1456" i="1"/>
  <c r="H27" i="3"/>
  <c r="F114" i="6"/>
  <c r="C1408" i="1"/>
  <c r="F215" i="4"/>
  <c r="C211" i="1"/>
  <c r="H22" i="3"/>
  <c r="F176" i="5"/>
  <c r="D175" i="5"/>
  <c r="C1153" i="1"/>
  <c r="F484" i="4"/>
  <c r="C478" i="1"/>
  <c r="F363" i="4"/>
  <c r="C358" i="1"/>
  <c r="K1451" i="9"/>
  <c r="G314" i="9"/>
  <c r="E314" i="9" s="1"/>
  <c r="B314" i="9" s="1"/>
  <c r="I34" i="3"/>
  <c r="C1517" i="1"/>
  <c r="F528" i="4"/>
  <c r="D636" i="4"/>
  <c r="C522" i="1"/>
  <c r="D7" i="5"/>
  <c r="F89" i="6"/>
  <c r="C1383" i="1"/>
  <c r="F351" i="4"/>
  <c r="D350" i="4"/>
  <c r="C346" i="1"/>
  <c r="H16" i="3"/>
  <c r="D290" i="4"/>
  <c r="C2" i="1"/>
  <c r="B316" i="9"/>
  <c r="E315" i="9"/>
  <c r="I10" i="3" s="1"/>
  <c r="F459" i="4"/>
  <c r="C453" i="1"/>
  <c r="F311" i="4"/>
  <c r="C306" i="1"/>
  <c r="G135" i="1"/>
  <c r="H135" i="1"/>
  <c r="G159" i="1"/>
  <c r="H159" i="1"/>
  <c r="G313" i="9"/>
  <c r="E313" i="9" s="1"/>
  <c r="F139" i="4"/>
  <c r="F50" i="4"/>
  <c r="C46" i="1"/>
  <c r="I1444" i="1"/>
  <c r="I1446" i="1"/>
  <c r="E528" i="4"/>
  <c r="D523" i="1"/>
  <c r="F299" i="4"/>
  <c r="D298" i="4"/>
  <c r="C294" i="1"/>
  <c r="F129" i="6"/>
  <c r="C1423" i="1"/>
  <c r="E6" i="4"/>
  <c r="F6" i="4" s="1"/>
  <c r="D985" i="1" l="1"/>
  <c r="I20" i="3"/>
  <c r="H1214" i="1"/>
  <c r="G1214" i="1"/>
  <c r="G1524" i="1"/>
  <c r="H1524" i="1"/>
  <c r="G1518" i="1"/>
  <c r="H1518" i="1"/>
  <c r="H278" i="9"/>
  <c r="H1046" i="1"/>
  <c r="G1046" i="1"/>
  <c r="I17" i="3"/>
  <c r="D147" i="1"/>
  <c r="H147" i="1" s="1"/>
  <c r="F151" i="4"/>
  <c r="E317" i="9"/>
  <c r="B318" i="9"/>
  <c r="D408" i="4"/>
  <c r="F350" i="4"/>
  <c r="C345" i="1"/>
  <c r="H522" i="1"/>
  <c r="F175" i="5"/>
  <c r="C1152" i="1"/>
  <c r="G453" i="1"/>
  <c r="H453" i="1"/>
  <c r="F636" i="4"/>
  <c r="C630" i="1"/>
  <c r="H478" i="1"/>
  <c r="G478" i="1"/>
  <c r="G574" i="1"/>
  <c r="H574" i="1"/>
  <c r="E412" i="4"/>
  <c r="E290" i="4"/>
  <c r="D286" i="1" s="1"/>
  <c r="I16" i="3"/>
  <c r="D2" i="1"/>
  <c r="G2" i="1" s="1"/>
  <c r="D407" i="4"/>
  <c r="F298" i="4"/>
  <c r="C293" i="1"/>
  <c r="D6" i="5"/>
  <c r="H20" i="3"/>
  <c r="F7" i="5"/>
  <c r="C985" i="1"/>
  <c r="H1423" i="1"/>
  <c r="G1423" i="1"/>
  <c r="H1408" i="1"/>
  <c r="G1408" i="1"/>
  <c r="H1436" i="1"/>
  <c r="G1436" i="1"/>
  <c r="G637" i="1"/>
  <c r="H637" i="1"/>
  <c r="I28" i="3"/>
  <c r="D1435" i="1"/>
  <c r="H990" i="1"/>
  <c r="G990" i="1"/>
  <c r="G523" i="1"/>
  <c r="H523" i="1"/>
  <c r="E312" i="9"/>
  <c r="B313" i="9"/>
  <c r="C286" i="1"/>
  <c r="H1383" i="1"/>
  <c r="G1383" i="1"/>
  <c r="G102" i="1"/>
  <c r="H102" i="1"/>
  <c r="H466" i="1"/>
  <c r="G466" i="1"/>
  <c r="D413" i="4"/>
  <c r="F289" i="4"/>
  <c r="D291" i="4"/>
  <c r="C285" i="1"/>
  <c r="G414" i="1"/>
  <c r="H414" i="1"/>
  <c r="H294" i="1"/>
  <c r="G294" i="1"/>
  <c r="E636" i="4"/>
  <c r="D630" i="1" s="1"/>
  <c r="D522" i="1"/>
  <c r="G522" i="1" s="1"/>
  <c r="E635" i="4"/>
  <c r="D629" i="1" s="1"/>
  <c r="G46" i="1"/>
  <c r="H46" i="1"/>
  <c r="G306" i="1"/>
  <c r="H306" i="1"/>
  <c r="D412" i="4"/>
  <c r="H346" i="1"/>
  <c r="G346" i="1"/>
  <c r="E413" i="4"/>
  <c r="E291" i="4"/>
  <c r="D287" i="1" s="1"/>
  <c r="D285" i="1"/>
  <c r="H1517" i="1"/>
  <c r="G1517" i="1"/>
  <c r="H11" i="3"/>
  <c r="G358" i="1"/>
  <c r="H358" i="1"/>
  <c r="H1153" i="1"/>
  <c r="G1153" i="1"/>
  <c r="G211" i="1"/>
  <c r="H211" i="1"/>
  <c r="H9" i="3"/>
  <c r="H1299" i="1"/>
  <c r="G1299" i="1"/>
  <c r="H1183" i="1"/>
  <c r="G1183" i="1"/>
  <c r="H1329" i="1"/>
  <c r="G1329" i="1"/>
  <c r="F635" i="4"/>
  <c r="C629" i="1"/>
  <c r="H28" i="3"/>
  <c r="F141" i="6"/>
  <c r="C1435" i="1"/>
  <c r="B21" i="9"/>
  <c r="G147" i="1" l="1"/>
  <c r="H2" i="1"/>
  <c r="K3" i="9"/>
  <c r="I9" i="3"/>
  <c r="H1435" i="1"/>
  <c r="G1435" i="1"/>
  <c r="G985" i="1"/>
  <c r="H985" i="1"/>
  <c r="G293" i="1"/>
  <c r="H293" i="1"/>
  <c r="H629" i="1"/>
  <c r="G629" i="1"/>
  <c r="D415" i="4"/>
  <c r="D640" i="4"/>
  <c r="F413" i="4"/>
  <c r="C408" i="1"/>
  <c r="G286" i="1"/>
  <c r="H286" i="1"/>
  <c r="F408" i="4"/>
  <c r="C403" i="1"/>
  <c r="N3" i="9"/>
  <c r="I11" i="3"/>
  <c r="F412" i="4"/>
  <c r="D414" i="4"/>
  <c r="D639" i="4"/>
  <c r="C407" i="1"/>
  <c r="G285" i="1"/>
  <c r="H285" i="1"/>
  <c r="F290" i="4"/>
  <c r="F407" i="4"/>
  <c r="C402" i="1"/>
  <c r="E639" i="4"/>
  <c r="E414" i="4"/>
  <c r="D409" i="1" s="1"/>
  <c r="D407" i="1"/>
  <c r="E640" i="4"/>
  <c r="E415" i="4"/>
  <c r="D410" i="1" s="1"/>
  <c r="D408" i="1"/>
  <c r="F291" i="4"/>
  <c r="C287" i="1"/>
  <c r="G285" i="9"/>
  <c r="E285" i="9" s="1"/>
  <c r="B285" i="9" s="1"/>
  <c r="G278" i="9"/>
  <c r="E278" i="9" s="1"/>
  <c r="F6" i="5"/>
  <c r="C984" i="1"/>
  <c r="H630" i="1"/>
  <c r="G630" i="1"/>
  <c r="H1152" i="1"/>
  <c r="G1152" i="1"/>
  <c r="G345" i="1"/>
  <c r="H345" i="1"/>
  <c r="G407" i="1" l="1"/>
  <c r="H407" i="1"/>
  <c r="D642" i="4"/>
  <c r="F640" i="4"/>
  <c r="C634" i="1"/>
  <c r="E277" i="9"/>
  <c r="B278" i="9"/>
  <c r="F639" i="4"/>
  <c r="D641" i="4"/>
  <c r="C633" i="1"/>
  <c r="F415" i="4"/>
  <c r="C410" i="1"/>
  <c r="E641" i="4"/>
  <c r="D633" i="1"/>
  <c r="F414" i="4"/>
  <c r="C409" i="1"/>
  <c r="G403" i="1"/>
  <c r="H403" i="1"/>
  <c r="G408" i="1"/>
  <c r="H408" i="1"/>
  <c r="H8" i="3"/>
  <c r="G984" i="1"/>
  <c r="H984" i="1"/>
  <c r="G287" i="1"/>
  <c r="H287" i="1"/>
  <c r="E642" i="4"/>
  <c r="D634" i="1"/>
  <c r="G402" i="1"/>
  <c r="H402" i="1"/>
  <c r="G633" i="1" l="1"/>
  <c r="H633" i="1"/>
  <c r="F641" i="4"/>
  <c r="D645" i="4"/>
  <c r="C635" i="1"/>
  <c r="H634" i="1"/>
  <c r="G634" i="1"/>
  <c r="G409" i="1"/>
  <c r="H409" i="1"/>
  <c r="G410" i="1"/>
  <c r="H410" i="1"/>
  <c r="M3" i="9"/>
  <c r="I8" i="3"/>
  <c r="E645" i="4"/>
  <c r="G276" i="9" s="1"/>
  <c r="E276" i="9" s="1"/>
  <c r="B276" i="9" s="1"/>
  <c r="D635" i="1"/>
  <c r="E646" i="4"/>
  <c r="D636" i="1"/>
  <c r="D646" i="4"/>
  <c r="F642" i="4"/>
  <c r="C636" i="1"/>
  <c r="H636" i="1" l="1"/>
  <c r="G636" i="1"/>
  <c r="G635" i="1"/>
  <c r="H635" i="1"/>
  <c r="H18" i="3"/>
  <c r="F645" i="4"/>
  <c r="C639" i="1"/>
  <c r="H19" i="3"/>
  <c r="F646" i="4"/>
  <c r="C640" i="1"/>
  <c r="I18" i="3"/>
  <c r="D639" i="1"/>
  <c r="I19" i="3"/>
  <c r="D640" i="1"/>
  <c r="H7" i="3" l="1"/>
  <c r="J3" i="9" s="1"/>
  <c r="G639" i="1"/>
  <c r="H639" i="1"/>
  <c r="G640" i="1"/>
  <c r="H640" i="1"/>
  <c r="G274" i="9" l="1"/>
  <c r="M272" i="9"/>
  <c r="L272" i="9"/>
  <c r="H274" i="9"/>
  <c r="G18" i="9"/>
  <c r="H18" i="9"/>
  <c r="I5" i="9"/>
  <c r="K11" i="9"/>
  <c r="J9" i="9"/>
  <c r="H15" i="9"/>
  <c r="I7" i="9"/>
  <c r="J11" i="9"/>
  <c r="L15" i="9"/>
  <c r="I12" i="9"/>
  <c r="K7" i="9"/>
  <c r="J12" i="9"/>
  <c r="K9" i="9"/>
  <c r="I6" i="9"/>
  <c r="J8" i="9"/>
  <c r="G15" i="9"/>
  <c r="I13" i="9"/>
  <c r="I9" i="9"/>
  <c r="H16" i="9"/>
  <c r="K8" i="9"/>
  <c r="J13" i="9"/>
  <c r="J6" i="9"/>
  <c r="I11" i="9"/>
  <c r="H17" i="9"/>
  <c r="K10" i="9"/>
  <c r="G16" i="9"/>
  <c r="J17" i="9"/>
  <c r="K13" i="9"/>
  <c r="K6" i="9"/>
  <c r="I17" i="9"/>
  <c r="J5" i="9"/>
  <c r="L16" i="9"/>
  <c r="J7" i="9"/>
  <c r="K12" i="9"/>
  <c r="G17" i="9"/>
  <c r="K5" i="9"/>
  <c r="J10" i="9"/>
  <c r="M16" i="9"/>
  <c r="I8" i="9"/>
  <c r="M15" i="9"/>
  <c r="E10" i="9" l="1"/>
  <c r="B10" i="9" s="1"/>
  <c r="E9" i="9"/>
  <c r="B9" i="9" s="1"/>
  <c r="E17" i="9"/>
  <c r="B17" i="9" s="1"/>
  <c r="E8" i="9"/>
  <c r="B8" i="9" s="1"/>
  <c r="E11" i="9"/>
  <c r="B11" i="9" s="1"/>
  <c r="E16" i="9"/>
  <c r="E274" i="9"/>
  <c r="B274" i="9" s="1"/>
  <c r="F16" i="9"/>
  <c r="E15" i="9"/>
  <c r="E7" i="9"/>
  <c r="B7" i="9" s="1"/>
  <c r="E5" i="9"/>
  <c r="F272" i="9"/>
  <c r="E6" i="9"/>
  <c r="B6" i="9" s="1"/>
  <c r="E12" i="9"/>
  <c r="B12" i="9" s="1"/>
  <c r="E13" i="9"/>
  <c r="B13" i="9" s="1"/>
  <c r="F15" i="9"/>
  <c r="F14" i="9" s="1"/>
  <c r="E18" i="9"/>
  <c r="B18" i="9" s="1"/>
  <c r="E20" i="9" l="1"/>
  <c r="I7" i="3" s="1"/>
  <c r="B16" i="9"/>
  <c r="B5" i="9"/>
  <c r="E4" i="9"/>
  <c r="E14" i="9"/>
  <c r="B15"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<sst xmlns="http://schemas.openxmlformats.org/spreadsheetml/2006/main" count="4374" uniqueCount="3426">
  <si>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</si>
  <si>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</si>
  <si>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</si>
  <si>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</si>
  <si>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</si>
  <si>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</si>
  <si>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</si>
  <si>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</si>
  <si>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</si>
  <si>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</si>
  <si>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</si>
  <si>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</si>
  <si>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</si>
  <si>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</si>
  <si>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</si>
  <si>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</si>
  <si>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</si>
  <si>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</si>
  <si>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</si>
  <si>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</si>
  <si>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</si>
  <si>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</si>
  <si>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</si>
  <si>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</si>
  <si>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</si>
  <si>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</si>
  <si>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</si>
  <si>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</si>
  <si>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</si>
  <si>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</si>
  <si>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</si>
  <si>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ŠIBENSKO-KNINSKE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</si>
  <si>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</si>
  <si>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</si>
  <si>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</si>
  <si>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</si>
  <si>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</si>
  <si>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</si>
  <si>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</si>
  <si>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</si>
  <si>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</si>
  <si>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</si>
  <si>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</si>
  <si>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</si>
  <si>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</si>
  <si>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</si>
  <si>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</si>
  <si>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</si>
  <si>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</si>
  <si>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37791 - DOM ZDRAVLJA ŠIBENSKO-KNINSKE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</si>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</sst>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5993616.5800000001</v>
      </c>
      <c r="D2" s="6">
        <f>'PR-RAS'!E6</f>
        <v>9811163.9999999981</v>
      </c>
      <c r="E2" s="6">
        <v>0</v>
      </c>
      <c r="F2" s="6">
        <v>0</v>
      </c>
      <c r="G2" s="7">
        <f t="shared" ref="G2:G264" si="0">(B2/1000)*(C2*1+D2*2)</f>
        <v>25615.944579999999</v>
      </c>
      <c r="H2" s="7">
        <f t="shared" ref="H2:H264" si="1">ABS(C2-ROUND(C2,0))+ABS(D2-ROUND(D2,0))</f>
        <v>0.42000000178813934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249897.53</v>
      </c>
      <c r="D46" s="1">
        <f>'PR-RAS'!E50</f>
        <v>751294.44000000006</v>
      </c>
      <c r="E46" s="1">
        <v>0</v>
      </c>
      <c r="F46" s="1">
        <v>0</v>
      </c>
      <c r="G46" s="2">
        <f t="shared" si="0"/>
        <v>78861.888449999999</v>
      </c>
      <c r="H46" s="2">
        <f t="shared" si="1"/>
        <v>0.91000000006170012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53555.13</v>
      </c>
      <c r="D58" s="1">
        <f>'PR-RAS'!E62</f>
        <v>34810.5</v>
      </c>
      <c r="E58" s="1">
        <v>0</v>
      </c>
      <c r="F58" s="1">
        <v>0</v>
      </c>
      <c r="G58" s="2">
        <f t="shared" si="0"/>
        <v>7021.0394100000003</v>
      </c>
      <c r="H58" s="2">
        <f t="shared" si="1"/>
        <v>0.62999999999738066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53555.13</v>
      </c>
      <c r="D59" s="1">
        <f>'PR-RAS'!E63</f>
        <v>34810.5</v>
      </c>
      <c r="E59" s="1">
        <v>0</v>
      </c>
      <c r="F59" s="1">
        <v>0</v>
      </c>
      <c r="G59" s="2">
        <f t="shared" si="0"/>
        <v>7144.2155400000011</v>
      </c>
      <c r="H59" s="2">
        <f t="shared" si="1"/>
        <v>0.62999999999738066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196342.39999999999</v>
      </c>
      <c r="D64" s="1">
        <f>'PR-RAS'!E68</f>
        <v>246666.41</v>
      </c>
      <c r="E64" s="1">
        <v>0</v>
      </c>
      <c r="F64" s="1">
        <v>0</v>
      </c>
      <c r="G64" s="2">
        <f t="shared" si="0"/>
        <v>43449.538860000001</v>
      </c>
      <c r="H64" s="2">
        <f t="shared" si="1"/>
        <v>0.80999999999767169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196342.39999999999</v>
      </c>
      <c r="D65" s="1">
        <f>'PR-RAS'!E69</f>
        <v>246666.41</v>
      </c>
      <c r="E65" s="1">
        <v>0</v>
      </c>
      <c r="F65" s="1">
        <v>0</v>
      </c>
      <c r="G65" s="2">
        <f t="shared" si="0"/>
        <v>44139.214079999998</v>
      </c>
      <c r="H65" s="2">
        <f t="shared" si="1"/>
        <v>0.80999999999767169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469817.53</v>
      </c>
      <c r="E70" s="1">
        <v>0</v>
      </c>
      <c r="F70" s="1">
        <v>0</v>
      </c>
      <c r="G70" s="2">
        <f t="shared" si="0"/>
        <v>64834.819140000007</v>
      </c>
      <c r="H70" s="2">
        <f t="shared" si="1"/>
        <v>0.46999999997206032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469817.53</v>
      </c>
      <c r="E71" s="1">
        <v>0</v>
      </c>
      <c r="F71" s="1">
        <v>0</v>
      </c>
      <c r="G71" s="2">
        <f t="shared" si="0"/>
        <v>65774.454200000007</v>
      </c>
      <c r="H71" s="2">
        <f t="shared" si="1"/>
        <v>0.46999999997206032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5.88</v>
      </c>
      <c r="D78" s="1">
        <f>'PR-RAS'!E82</f>
        <v>1181.78</v>
      </c>
      <c r="E78" s="1">
        <v>0</v>
      </c>
      <c r="F78" s="1">
        <v>0</v>
      </c>
      <c r="G78" s="2">
        <f t="shared" si="0"/>
        <v>182.44687999999999</v>
      </c>
      <c r="H78" s="2">
        <f t="shared" si="1"/>
        <v>0.34000000000002739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5.88</v>
      </c>
      <c r="D79" s="1">
        <f>'PR-RAS'!E83</f>
        <v>1181.78</v>
      </c>
      <c r="E79" s="1">
        <v>0</v>
      </c>
      <c r="F79" s="1">
        <v>0</v>
      </c>
      <c r="G79" s="2">
        <f t="shared" si="0"/>
        <v>184.81631999999999</v>
      </c>
      <c r="H79" s="2">
        <f t="shared" si="1"/>
        <v>0.34000000000002739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5.88</v>
      </c>
      <c r="D81" s="1">
        <f>'PR-RAS'!E85</f>
        <v>18.079999999999998</v>
      </c>
      <c r="E81" s="1">
        <v>0</v>
      </c>
      <c r="F81" s="1">
        <v>0</v>
      </c>
      <c r="G81" s="2">
        <f t="shared" si="0"/>
        <v>3.3632</v>
      </c>
      <c r="H81" s="2">
        <f t="shared" si="1"/>
        <v>0.1999999999999984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1163.7</v>
      </c>
      <c r="E84" s="1">
        <v>0</v>
      </c>
      <c r="F84" s="1">
        <v>0</v>
      </c>
      <c r="G84" s="2">
        <f t="shared" si="0"/>
        <v>193.17420000000001</v>
      </c>
      <c r="H84" s="2">
        <f t="shared" si="1"/>
        <v>0.29999999999995453</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20393.169999999998</v>
      </c>
      <c r="D102" s="1">
        <f>'PR-RAS'!E106</f>
        <v>22487.5</v>
      </c>
      <c r="E102" s="1">
        <v>0</v>
      </c>
      <c r="F102" s="1">
        <v>0</v>
      </c>
      <c r="G102" s="2">
        <f t="shared" si="0"/>
        <v>6602.1851700000007</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20393.169999999998</v>
      </c>
      <c r="D108" s="1">
        <f>'PR-RAS'!E112</f>
        <v>22487.5</v>
      </c>
      <c r="E108" s="1">
        <v>0</v>
      </c>
      <c r="F108" s="1">
        <v>0</v>
      </c>
      <c r="G108" s="2">
        <f t="shared" si="0"/>
        <v>6994.39419</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20393.169999999998</v>
      </c>
      <c r="D113" s="1">
        <f>'PR-RAS'!E117</f>
        <v>22487.5</v>
      </c>
      <c r="E113" s="1">
        <v>0</v>
      </c>
      <c r="F113" s="1">
        <v>0</v>
      </c>
      <c r="G113" s="2">
        <f t="shared" si="0"/>
        <v>7321.2350399999996</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153122.79999999999</v>
      </c>
      <c r="D120" s="1">
        <f>'PR-RAS'!E124</f>
        <v>295105.90000000002</v>
      </c>
      <c r="E120" s="1">
        <v>0</v>
      </c>
      <c r="F120" s="1">
        <v>0</v>
      </c>
      <c r="G120" s="2">
        <f t="shared" si="0"/>
        <v>88456.8174</v>
      </c>
      <c r="H120" s="2">
        <f t="shared" si="1"/>
        <v>0.29999999998835847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152772.79999999999</v>
      </c>
      <c r="D121" s="1">
        <f>'PR-RAS'!E125</f>
        <v>289956.40000000002</v>
      </c>
      <c r="E121" s="1">
        <v>0</v>
      </c>
      <c r="F121" s="1">
        <v>0</v>
      </c>
      <c r="G121" s="2">
        <f t="shared" si="0"/>
        <v>87922.272000000012</v>
      </c>
      <c r="H121" s="2">
        <f t="shared" si="1"/>
        <v>0.6000000000349246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152772.79999999999</v>
      </c>
      <c r="D123" s="1">
        <f>'PR-RAS'!E127</f>
        <v>289956.40000000002</v>
      </c>
      <c r="E123" s="1">
        <v>0</v>
      </c>
      <c r="F123" s="1">
        <v>0</v>
      </c>
      <c r="G123" s="2">
        <f t="shared" si="0"/>
        <v>89387.643200000006</v>
      </c>
      <c r="H123" s="2">
        <f t="shared" si="1"/>
        <v>0.6000000000349246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v>
      </c>
      <c r="D124" s="1">
        <f>'PR-RAS'!E128</f>
        <v>5149.5</v>
      </c>
      <c r="E124" s="1">
        <v>0</v>
      </c>
      <c r="F124" s="1">
        <v>0</v>
      </c>
      <c r="G124" s="2">
        <f t="shared" si="0"/>
        <v>1309.827</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5149.5</v>
      </c>
      <c r="E125" s="1">
        <v>0</v>
      </c>
      <c r="F125" s="1">
        <v>0</v>
      </c>
      <c r="G125" s="2">
        <f t="shared" si="0"/>
        <v>1320.4759999999999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5552987.6100000003</v>
      </c>
      <c r="D129" s="1">
        <f>'PR-RAS'!E133</f>
        <v>8661172.2799999993</v>
      </c>
      <c r="E129" s="1">
        <v>0</v>
      </c>
      <c r="F129" s="1">
        <v>0</v>
      </c>
      <c r="G129" s="2">
        <f t="shared" si="0"/>
        <v>2928042.5177599997</v>
      </c>
      <c r="H129" s="2">
        <f t="shared" si="1"/>
        <v>0.66999999899417162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457894.94</v>
      </c>
      <c r="D130" s="1">
        <f>'PR-RAS'!E134</f>
        <v>862114.69</v>
      </c>
      <c r="E130" s="1">
        <v>0</v>
      </c>
      <c r="F130" s="1">
        <v>0</v>
      </c>
      <c r="G130" s="2">
        <f t="shared" si="0"/>
        <v>281494.03727999999</v>
      </c>
      <c r="H130" s="2">
        <f t="shared" si="1"/>
        <v>0.37000000005355105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334437.7</v>
      </c>
      <c r="D131" s="1">
        <f>'PR-RAS'!E135</f>
        <v>733161.69</v>
      </c>
      <c r="E131" s="1">
        <v>0</v>
      </c>
      <c r="F131" s="1">
        <v>0</v>
      </c>
      <c r="G131" s="2">
        <f t="shared" si="0"/>
        <v>234098.94039999999</v>
      </c>
      <c r="H131" s="2">
        <f t="shared" si="1"/>
        <v>0.61000000004423782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123457.24</v>
      </c>
      <c r="D132" s="1">
        <f>'PR-RAS'!E136</f>
        <v>128953</v>
      </c>
      <c r="E132" s="1">
        <v>0</v>
      </c>
      <c r="F132" s="1">
        <v>0</v>
      </c>
      <c r="G132" s="2">
        <f t="shared" si="0"/>
        <v>49958.584439999999</v>
      </c>
      <c r="H132" s="2">
        <f t="shared" si="1"/>
        <v>0.24000000000523869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5095092.67</v>
      </c>
      <c r="D134" s="1">
        <f>'PR-RAS'!E138</f>
        <v>7799057.5899999999</v>
      </c>
      <c r="E134" s="1">
        <v>0</v>
      </c>
      <c r="F134" s="1">
        <v>0</v>
      </c>
      <c r="G134" s="2">
        <f t="shared" si="0"/>
        <v>2752196.6440500002</v>
      </c>
      <c r="H134" s="2">
        <f t="shared" si="1"/>
        <v>0.74000000022351742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17209.59</v>
      </c>
      <c r="D135" s="1">
        <f>'PR-RAS'!E139</f>
        <v>79922.100000000006</v>
      </c>
      <c r="E135" s="1">
        <v>0</v>
      </c>
      <c r="F135" s="1">
        <v>0</v>
      </c>
      <c r="G135" s="2">
        <f t="shared" si="0"/>
        <v>23725.207860000002</v>
      </c>
      <c r="H135" s="2">
        <f t="shared" si="1"/>
        <v>0.51000000000567525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1144.27</v>
      </c>
      <c r="D136" s="1">
        <f>'PR-RAS'!E140</f>
        <v>0</v>
      </c>
      <c r="E136" s="1">
        <v>0</v>
      </c>
      <c r="F136" s="1">
        <v>0</v>
      </c>
      <c r="G136" s="2">
        <f t="shared" si="0"/>
        <v>154.47645</v>
      </c>
      <c r="H136" s="2">
        <f t="shared" si="1"/>
        <v>0.26999999999998181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1144.27</v>
      </c>
      <c r="D145" s="1">
        <f>'PR-RAS'!E149</f>
        <v>0</v>
      </c>
      <c r="E145" s="1">
        <v>0</v>
      </c>
      <c r="F145" s="1">
        <v>0</v>
      </c>
      <c r="G145" s="2">
        <f t="shared" si="0"/>
        <v>164.77488</v>
      </c>
      <c r="H145" s="2">
        <f t="shared" si="1"/>
        <v>0.26999999999998181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16065.32</v>
      </c>
      <c r="D146" s="1">
        <f>'PR-RAS'!E150</f>
        <v>79922.100000000006</v>
      </c>
      <c r="E146" s="1">
        <v>0</v>
      </c>
      <c r="F146" s="1">
        <v>0</v>
      </c>
      <c r="G146" s="2">
        <f t="shared" si="0"/>
        <v>25506.880400000002</v>
      </c>
      <c r="H146" s="2">
        <f t="shared" si="1"/>
        <v>0.42000000000552973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5924648.3300000001</v>
      </c>
      <c r="D147" s="1">
        <f>'PR-RAS'!E151</f>
        <v>9945606.7699999977</v>
      </c>
      <c r="E147" s="1">
        <v>0</v>
      </c>
      <c r="F147" s="1">
        <v>0</v>
      </c>
      <c r="G147" s="2">
        <f t="shared" si="0"/>
        <v>3769115.8330199993</v>
      </c>
      <c r="H147" s="2">
        <f t="shared" si="1"/>
        <v>0.56000000238418579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4578260.25</v>
      </c>
      <c r="D148" s="1">
        <f>'PR-RAS'!E152</f>
        <v>7857175.6199999992</v>
      </c>
      <c r="E148" s="1">
        <v>0</v>
      </c>
      <c r="F148" s="1">
        <v>0</v>
      </c>
      <c r="G148" s="2">
        <f t="shared" si="0"/>
        <v>2983013.8890299997</v>
      </c>
      <c r="H148" s="2">
        <f t="shared" si="1"/>
        <v>0.63000000081956387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3793948.95</v>
      </c>
      <c r="D149" s="1">
        <f>'PR-RAS'!E153</f>
        <v>6552400.7199999997</v>
      </c>
      <c r="E149" s="1">
        <v>0</v>
      </c>
      <c r="F149" s="1">
        <v>0</v>
      </c>
      <c r="G149" s="2">
        <f t="shared" si="0"/>
        <v>2501015.0577199999</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3307574.24</v>
      </c>
      <c r="D150" s="1">
        <f>'PR-RAS'!E154</f>
        <v>6210548.5499999998</v>
      </c>
      <c r="E150" s="1">
        <v>0</v>
      </c>
      <c r="F150" s="1">
        <v>0</v>
      </c>
      <c r="G150" s="2">
        <f t="shared" si="0"/>
        <v>2343572.02966</v>
      </c>
      <c r="H150" s="2">
        <f t="shared" si="1"/>
        <v>0.69000000040978193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136609.68</v>
      </c>
      <c r="D152" s="1">
        <f>'PR-RAS'!E156</f>
        <v>236135.66</v>
      </c>
      <c r="E152" s="1">
        <v>0</v>
      </c>
      <c r="F152" s="1">
        <v>0</v>
      </c>
      <c r="G152" s="2">
        <f t="shared" si="0"/>
        <v>91941.031000000003</v>
      </c>
      <c r="H152" s="2">
        <f t="shared" si="1"/>
        <v>0.66000000000349246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349765.03</v>
      </c>
      <c r="D153" s="1">
        <f>'PR-RAS'!E157</f>
        <v>105716.51</v>
      </c>
      <c r="E153" s="1">
        <v>0</v>
      </c>
      <c r="F153" s="1">
        <v>0</v>
      </c>
      <c r="G153" s="2">
        <f t="shared" si="0"/>
        <v>85302.103600000002</v>
      </c>
      <c r="H153" s="2">
        <f t="shared" si="1"/>
        <v>0.52000000003317837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199849.63</v>
      </c>
      <c r="D154" s="1">
        <f>'PR-RAS'!E158</f>
        <v>288828.84000000003</v>
      </c>
      <c r="E154" s="1">
        <v>0</v>
      </c>
      <c r="F154" s="1">
        <v>0</v>
      </c>
      <c r="G154" s="2">
        <f t="shared" si="0"/>
        <v>118958.61843</v>
      </c>
      <c r="H154" s="2">
        <f t="shared" si="1"/>
        <v>0.52999999996973202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584461.67000000004</v>
      </c>
      <c r="D155" s="1">
        <f>'PR-RAS'!E159</f>
        <v>1015946.06</v>
      </c>
      <c r="E155" s="1">
        <v>0</v>
      </c>
      <c r="F155" s="1">
        <v>0</v>
      </c>
      <c r="G155" s="2">
        <f t="shared" si="0"/>
        <v>402918.48366000003</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584461.67000000004</v>
      </c>
      <c r="D157" s="1">
        <f>'PR-RAS'!E161</f>
        <v>1015946.06</v>
      </c>
      <c r="E157" s="1">
        <v>0</v>
      </c>
      <c r="F157" s="1">
        <v>0</v>
      </c>
      <c r="G157" s="2">
        <f t="shared" si="0"/>
        <v>408151.19124000001</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1335922.0600000003</v>
      </c>
      <c r="D159" s="1">
        <f>'PR-RAS'!E163</f>
        <v>1939756.44</v>
      </c>
      <c r="E159" s="1">
        <v>0</v>
      </c>
      <c r="F159" s="1">
        <v>0</v>
      </c>
      <c r="G159" s="2">
        <f t="shared" si="0"/>
        <v>824038.72052000009</v>
      </c>
      <c r="H159" s="2">
        <f t="shared" si="1"/>
        <v>0.50000000023283064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131712.91</v>
      </c>
      <c r="D160" s="1">
        <f>'PR-RAS'!E164</f>
        <v>249701.99000000002</v>
      </c>
      <c r="E160" s="1">
        <v>0</v>
      </c>
      <c r="F160" s="1">
        <v>0</v>
      </c>
      <c r="G160" s="2">
        <f t="shared" si="0"/>
        <v>100347.58551</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18998.150000000001</v>
      </c>
      <c r="D161" s="1">
        <f>'PR-RAS'!E165</f>
        <v>18498.98</v>
      </c>
      <c r="E161" s="1">
        <v>0</v>
      </c>
      <c r="F161" s="1">
        <v>0</v>
      </c>
      <c r="G161" s="2">
        <f t="shared" si="0"/>
        <v>8959.3775999999998</v>
      </c>
      <c r="H161" s="2">
        <f t="shared" si="1"/>
        <v>0.17000000000189175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103462.25</v>
      </c>
      <c r="D162" s="1">
        <f>'PR-RAS'!E166</f>
        <v>223757.56</v>
      </c>
      <c r="E162" s="1">
        <v>0</v>
      </c>
      <c r="F162" s="1">
        <v>0</v>
      </c>
      <c r="G162" s="2">
        <f t="shared" si="0"/>
        <v>88707.356570000004</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9252.51</v>
      </c>
      <c r="D163" s="1">
        <f>'PR-RAS'!E167</f>
        <v>7445.45</v>
      </c>
      <c r="E163" s="1">
        <v>0</v>
      </c>
      <c r="F163" s="1">
        <v>0</v>
      </c>
      <c r="G163" s="2">
        <f t="shared" si="0"/>
        <v>3911.2324200000003</v>
      </c>
      <c r="H163" s="2">
        <f t="shared" si="1"/>
        <v>0.93999999999959982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518781.09</v>
      </c>
      <c r="D165" s="1">
        <f>'PR-RAS'!E169</f>
        <v>552063.48999999987</v>
      </c>
      <c r="E165" s="1">
        <v>0</v>
      </c>
      <c r="F165" s="1">
        <v>0</v>
      </c>
      <c r="G165" s="2">
        <f t="shared" si="0"/>
        <v>266156.92348</v>
      </c>
      <c r="H165" s="2">
        <f t="shared" si="1"/>
        <v>0.57999999989988282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39807.379999999997</v>
      </c>
      <c r="D166" s="1">
        <f>'PR-RAS'!E170</f>
        <v>54553.18</v>
      </c>
      <c r="E166" s="1">
        <v>0</v>
      </c>
      <c r="F166" s="1">
        <v>0</v>
      </c>
      <c r="G166" s="2">
        <f t="shared" si="0"/>
        <v>24570.767100000001</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171787.07</v>
      </c>
      <c r="D167" s="1">
        <f>'PR-RAS'!E171</f>
        <v>265260.09999999998</v>
      </c>
      <c r="E167" s="1">
        <v>0</v>
      </c>
      <c r="F167" s="1">
        <v>0</v>
      </c>
      <c r="G167" s="2">
        <f t="shared" si="0"/>
        <v>116583.00682000001</v>
      </c>
      <c r="H167" s="2">
        <f t="shared" si="1"/>
        <v>0.16999999998370185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269064.05</v>
      </c>
      <c r="D168" s="1">
        <f>'PR-RAS'!E172</f>
        <v>215611.61</v>
      </c>
      <c r="E168" s="1">
        <v>0</v>
      </c>
      <c r="F168" s="1">
        <v>0</v>
      </c>
      <c r="G168" s="2">
        <f t="shared" si="0"/>
        <v>116947.97409</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18514.009999999998</v>
      </c>
      <c r="D169" s="1">
        <f>'PR-RAS'!E173</f>
        <v>9619.6200000000008</v>
      </c>
      <c r="E169" s="1">
        <v>0</v>
      </c>
      <c r="F169" s="1">
        <v>0</v>
      </c>
      <c r="G169" s="2">
        <f t="shared" si="0"/>
        <v>6342.5460000000003</v>
      </c>
      <c r="H169" s="2">
        <f t="shared" si="1"/>
        <v>0.38999999999759893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18334.64</v>
      </c>
      <c r="D170" s="1">
        <f>'PR-RAS'!E174</f>
        <v>6593.59</v>
      </c>
      <c r="E170" s="1">
        <v>0</v>
      </c>
      <c r="F170" s="1">
        <v>0</v>
      </c>
      <c r="G170" s="2">
        <f t="shared" si="0"/>
        <v>5327.1875800000007</v>
      </c>
      <c r="H170" s="2">
        <f t="shared" si="1"/>
        <v>0.77000000000043656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1273.94</v>
      </c>
      <c r="D172" s="1">
        <f>'PR-RAS'!E176</f>
        <v>425.39</v>
      </c>
      <c r="E172" s="1">
        <v>0</v>
      </c>
      <c r="F172" s="1">
        <v>0</v>
      </c>
      <c r="G172" s="2">
        <f t="shared" si="0"/>
        <v>363.32712000000009</v>
      </c>
      <c r="H172" s="2">
        <f t="shared" si="1"/>
        <v>0.44999999999993179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634649.91</v>
      </c>
      <c r="D173" s="1">
        <f>'PR-RAS'!E177</f>
        <v>1061906.6499999999</v>
      </c>
      <c r="E173" s="1">
        <v>0</v>
      </c>
      <c r="F173" s="1">
        <v>0</v>
      </c>
      <c r="G173" s="2">
        <f t="shared" si="0"/>
        <v>474455.67211999994</v>
      </c>
      <c r="H173" s="2">
        <f t="shared" si="1"/>
        <v>0.44000000006053597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39628.69</v>
      </c>
      <c r="D174" s="1">
        <f>'PR-RAS'!E178</f>
        <v>51024.23</v>
      </c>
      <c r="E174" s="1">
        <v>0</v>
      </c>
      <c r="F174" s="1">
        <v>0</v>
      </c>
      <c r="G174" s="2">
        <f t="shared" si="0"/>
        <v>24510.146950000002</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118688.22</v>
      </c>
      <c r="D175" s="1">
        <f>'PR-RAS'!E179</f>
        <v>241877.47</v>
      </c>
      <c r="E175" s="1">
        <v>0</v>
      </c>
      <c r="F175" s="1">
        <v>0</v>
      </c>
      <c r="G175" s="2">
        <f t="shared" si="0"/>
        <v>104825.10984</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2239.65</v>
      </c>
      <c r="D176" s="1">
        <f>'PR-RAS'!E180</f>
        <v>3512.9</v>
      </c>
      <c r="E176" s="1">
        <v>0</v>
      </c>
      <c r="F176" s="1">
        <v>0</v>
      </c>
      <c r="G176" s="2">
        <f t="shared" si="0"/>
        <v>1621.4537500000001</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42219.12</v>
      </c>
      <c r="D177" s="1">
        <f>'PR-RAS'!E181</f>
        <v>79515.95</v>
      </c>
      <c r="E177" s="1">
        <v>0</v>
      </c>
      <c r="F177" s="1">
        <v>0</v>
      </c>
      <c r="G177" s="2">
        <f t="shared" si="0"/>
        <v>35420.179519999998</v>
      </c>
      <c r="H177" s="2">
        <f t="shared" si="1"/>
        <v>0.17000000000552973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59752.27</v>
      </c>
      <c r="D178" s="1">
        <f>'PR-RAS'!E182</f>
        <v>52690.98</v>
      </c>
      <c r="E178" s="1">
        <v>0</v>
      </c>
      <c r="F178" s="1">
        <v>0</v>
      </c>
      <c r="G178" s="2">
        <f t="shared" si="0"/>
        <v>29228.758710000002</v>
      </c>
      <c r="H178" s="2">
        <f t="shared" si="1"/>
        <v>0.28999999999359716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97209.55</v>
      </c>
      <c r="D179" s="1">
        <f>'PR-RAS'!E183</f>
        <v>230383.95</v>
      </c>
      <c r="E179" s="1">
        <v>0</v>
      </c>
      <c r="F179" s="1">
        <v>0</v>
      </c>
      <c r="G179" s="2">
        <f t="shared" si="0"/>
        <v>99319.986100000009</v>
      </c>
      <c r="H179" s="2">
        <f t="shared" si="1"/>
        <v>0.49999999998544808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113831.38</v>
      </c>
      <c r="D180" s="1">
        <f>'PR-RAS'!E184</f>
        <v>227698.93</v>
      </c>
      <c r="E180" s="1">
        <v>0</v>
      </c>
      <c r="F180" s="1">
        <v>0</v>
      </c>
      <c r="G180" s="2">
        <f t="shared" si="0"/>
        <v>101892.03396</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34672.36</v>
      </c>
      <c r="D181" s="1">
        <f>'PR-RAS'!E185</f>
        <v>60306.18</v>
      </c>
      <c r="E181" s="1">
        <v>0</v>
      </c>
      <c r="F181" s="1">
        <v>0</v>
      </c>
      <c r="G181" s="2">
        <f t="shared" si="0"/>
        <v>27951.249599999999</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126408.67</v>
      </c>
      <c r="D182" s="1">
        <f>'PR-RAS'!E186</f>
        <v>114896.06</v>
      </c>
      <c r="E182" s="1">
        <v>0</v>
      </c>
      <c r="F182" s="1">
        <v>0</v>
      </c>
      <c r="G182" s="2">
        <f t="shared" si="0"/>
        <v>64472.342989999997</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27.36</v>
      </c>
      <c r="D183" s="1">
        <f>'PR-RAS'!E187</f>
        <v>0</v>
      </c>
      <c r="E183" s="1">
        <v>0</v>
      </c>
      <c r="F183" s="1">
        <v>0</v>
      </c>
      <c r="G183" s="2">
        <f t="shared" si="0"/>
        <v>4.9795199999999999</v>
      </c>
      <c r="H183" s="2">
        <f t="shared" si="1"/>
        <v>0.35999999999999943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50750.79</v>
      </c>
      <c r="D184" s="1">
        <f>'PR-RAS'!E188</f>
        <v>76084.310000000012</v>
      </c>
      <c r="E184" s="1">
        <v>0</v>
      </c>
      <c r="F184" s="1">
        <v>0</v>
      </c>
      <c r="G184" s="2">
        <f t="shared" si="0"/>
        <v>37134.252030000003</v>
      </c>
      <c r="H184" s="2">
        <f t="shared" si="1"/>
        <v>0.52000000001135049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7338.96</v>
      </c>
      <c r="D185" s="1">
        <f>'PR-RAS'!E189</f>
        <v>9669.23</v>
      </c>
      <c r="E185" s="1">
        <v>0</v>
      </c>
      <c r="F185" s="1">
        <v>0</v>
      </c>
      <c r="G185" s="2">
        <f t="shared" si="0"/>
        <v>4908.6452799999997</v>
      </c>
      <c r="H185" s="2">
        <f t="shared" si="1"/>
        <v>0.26999999999952706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31790.799999999999</v>
      </c>
      <c r="D186" s="1">
        <f>'PR-RAS'!E190</f>
        <v>36008.300000000003</v>
      </c>
      <c r="E186" s="1">
        <v>0</v>
      </c>
      <c r="F186" s="1">
        <v>0</v>
      </c>
      <c r="G186" s="2">
        <f t="shared" si="0"/>
        <v>19204.369000000002</v>
      </c>
      <c r="H186" s="2">
        <f t="shared" si="1"/>
        <v>0.50000000000363798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2035.2</v>
      </c>
      <c r="D188" s="1">
        <f>'PR-RAS'!E192</f>
        <v>2601.14</v>
      </c>
      <c r="E188" s="1">
        <v>0</v>
      </c>
      <c r="F188" s="1">
        <v>0</v>
      </c>
      <c r="G188" s="2">
        <f t="shared" si="0"/>
        <v>1353.4087599999998</v>
      </c>
      <c r="H188" s="2">
        <f t="shared" si="1"/>
        <v>0.33999999999991815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3501.79</v>
      </c>
      <c r="D189" s="1">
        <f>'PR-RAS'!E193</f>
        <v>17354.13</v>
      </c>
      <c r="E189" s="1">
        <v>0</v>
      </c>
      <c r="F189" s="1">
        <v>0</v>
      </c>
      <c r="G189" s="2">
        <f t="shared" si="0"/>
        <v>7183.4894000000004</v>
      </c>
      <c r="H189" s="2">
        <f t="shared" si="1"/>
        <v>0.34000000000105501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5983.14</v>
      </c>
      <c r="D190" s="1">
        <f>'PR-RAS'!E194</f>
        <v>10151.209999999999</v>
      </c>
      <c r="E190" s="1">
        <v>0</v>
      </c>
      <c r="F190" s="1">
        <v>0</v>
      </c>
      <c r="G190" s="2">
        <f t="shared" si="0"/>
        <v>4967.97084</v>
      </c>
      <c r="H190" s="2">
        <f t="shared" si="1"/>
        <v>0.3499999999994543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100.9</v>
      </c>
      <c r="D191" s="1">
        <f>'PR-RAS'!E195</f>
        <v>300.3</v>
      </c>
      <c r="E191" s="1">
        <v>0</v>
      </c>
      <c r="F191" s="1">
        <v>0</v>
      </c>
      <c r="G191" s="2">
        <f t="shared" si="0"/>
        <v>133.285</v>
      </c>
      <c r="H191" s="2">
        <f t="shared" si="1"/>
        <v>0.40000000000000568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9268.77</v>
      </c>
      <c r="D192" s="1">
        <f>'PR-RAS'!E196</f>
        <v>18053.59</v>
      </c>
      <c r="E192" s="1">
        <v>0</v>
      </c>
      <c r="F192" s="1">
        <v>0</v>
      </c>
      <c r="G192" s="2">
        <f t="shared" si="0"/>
        <v>8666.80645</v>
      </c>
      <c r="H192" s="2">
        <f t="shared" si="1"/>
        <v>0.63999999999941792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9268.77</v>
      </c>
      <c r="D206" s="1">
        <f>'PR-RAS'!E210</f>
        <v>18053.59</v>
      </c>
      <c r="E206" s="1">
        <v>0</v>
      </c>
      <c r="F206" s="1">
        <v>0</v>
      </c>
      <c r="G206" s="2">
        <f t="shared" si="0"/>
        <v>9302.0697499999987</v>
      </c>
      <c r="H206" s="2">
        <f t="shared" si="1"/>
        <v>0.63999999999941792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4504.1499999999996</v>
      </c>
      <c r="D207" s="1">
        <f>'PR-RAS'!E211</f>
        <v>6566.48</v>
      </c>
      <c r="E207" s="1">
        <v>0</v>
      </c>
      <c r="F207" s="1">
        <v>0</v>
      </c>
      <c r="G207" s="2">
        <f t="shared" si="0"/>
        <v>3633.2446599999998</v>
      </c>
      <c r="H207" s="2">
        <f t="shared" si="1"/>
        <v>0.62999999999919964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0.3</v>
      </c>
      <c r="D208" s="1">
        <f>'PR-RAS'!E212</f>
        <v>0</v>
      </c>
      <c r="E208" s="1">
        <v>0</v>
      </c>
      <c r="F208" s="1">
        <v>0</v>
      </c>
      <c r="G208" s="2">
        <f t="shared" si="0"/>
        <v>6.2099999999999995E-2</v>
      </c>
      <c r="H208" s="2">
        <f t="shared" si="1"/>
        <v>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4756.34</v>
      </c>
      <c r="D209" s="1">
        <f>'PR-RAS'!E213</f>
        <v>8114.16</v>
      </c>
      <c r="E209" s="1">
        <v>0</v>
      </c>
      <c r="F209" s="1">
        <v>0</v>
      </c>
      <c r="G209" s="2">
        <f t="shared" si="0"/>
        <v>4364.8092799999995</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7.98</v>
      </c>
      <c r="D210" s="1">
        <f>'PR-RAS'!E214</f>
        <v>3372.95</v>
      </c>
      <c r="E210" s="1">
        <v>0</v>
      </c>
      <c r="F210" s="1">
        <v>0</v>
      </c>
      <c r="G210" s="2">
        <f t="shared" si="0"/>
        <v>1411.5609199999997</v>
      </c>
      <c r="H210" s="2">
        <f t="shared" si="1"/>
        <v>7.0000000000181473E-2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1197.25</v>
      </c>
      <c r="D259" s="1">
        <f>'PR-RAS'!E263</f>
        <v>130621.12</v>
      </c>
      <c r="E259" s="1">
        <v>0</v>
      </c>
      <c r="F259" s="1">
        <v>0</v>
      </c>
      <c r="G259" s="2">
        <f t="shared" si="0"/>
        <v>67709.388420000003</v>
      </c>
      <c r="H259" s="2">
        <f t="shared" si="1"/>
        <v>0.36999999999534339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1197.25</v>
      </c>
      <c r="D269" s="1">
        <f>'PR-RAS'!E273</f>
        <v>130621.12</v>
      </c>
      <c r="E269" s="1">
        <v>0</v>
      </c>
      <c r="F269" s="1">
        <v>0</v>
      </c>
      <c r="G269" s="2">
        <f t="shared" si="8"/>
        <v>70333.783320000002</v>
      </c>
      <c r="H269" s="2">
        <f t="shared" si="9"/>
        <v>0.36999999999534339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130621.12</v>
      </c>
      <c r="E272" s="1">
        <v>0</v>
      </c>
      <c r="F272" s="1">
        <v>0</v>
      </c>
      <c r="G272" s="2">
        <f t="shared" si="8"/>
        <v>70796.647039999996</v>
      </c>
      <c r="H272" s="2">
        <f t="shared" si="9"/>
        <v>0.11999999999534339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1144.1600000000001</v>
      </c>
      <c r="D273" s="1">
        <f>'PR-RAS'!E277</f>
        <v>0</v>
      </c>
      <c r="E273" s="1">
        <v>0</v>
      </c>
      <c r="F273" s="1">
        <v>0</v>
      </c>
      <c r="G273" s="2">
        <f t="shared" si="8"/>
        <v>311.21152000000006</v>
      </c>
      <c r="H273" s="2">
        <f t="shared" si="9"/>
        <v>0.16000000000008185</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53.09</v>
      </c>
      <c r="D274" s="1">
        <f>'PR-RAS'!E278</f>
        <v>0</v>
      </c>
      <c r="E274" s="1">
        <v>0</v>
      </c>
      <c r="F274" s="1">
        <v>0</v>
      </c>
      <c r="G274" s="2">
        <f t="shared" si="8"/>
        <v>14.493570000000002</v>
      </c>
      <c r="H274" s="2">
        <f t="shared" si="9"/>
        <v>9.0000000000003411E-2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5924648.3300000001</v>
      </c>
      <c r="D285" s="1">
        <f>'PR-RAS'!E289</f>
        <v>9945606.7699999977</v>
      </c>
      <c r="E285" s="1">
        <v>0</v>
      </c>
      <c r="F285" s="1">
        <v>0</v>
      </c>
      <c r="G285" s="2">
        <f t="shared" si="8"/>
        <v>7331704.7710799985</v>
      </c>
      <c r="H285" s="2">
        <f t="shared" si="9"/>
        <v>0.56000000238418579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68968.25</v>
      </c>
      <c r="D286" s="1">
        <f>'PR-RAS'!E290</f>
        <v>0</v>
      </c>
      <c r="E286" s="1">
        <v>0</v>
      </c>
      <c r="F286" s="1">
        <v>0</v>
      </c>
      <c r="G286" s="2">
        <f t="shared" si="8"/>
        <v>19655.951249999998</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134442.76999999955</v>
      </c>
      <c r="E287" s="1">
        <v>0</v>
      </c>
      <c r="F287" s="1">
        <v>0</v>
      </c>
      <c r="G287" s="2">
        <f t="shared" si="8"/>
        <v>76901.264439999737</v>
      </c>
      <c r="H287" s="2">
        <f t="shared" si="9"/>
        <v>0.23000000044703484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553100.89</v>
      </c>
      <c r="D289" s="1">
        <f>'PR-RAS'!E293</f>
        <v>1032348.28</v>
      </c>
      <c r="E289" s="1">
        <v>0</v>
      </c>
      <c r="F289" s="1">
        <v>0</v>
      </c>
      <c r="G289" s="2">
        <f t="shared" si="8"/>
        <v>753925.66559999995</v>
      </c>
      <c r="H289" s="2">
        <f t="shared" si="9"/>
        <v>0.39000000001396984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4264.91</v>
      </c>
      <c r="D291" s="1">
        <f>'PR-RAS'!E295</f>
        <v>36462.06</v>
      </c>
      <c r="E291" s="1">
        <v>0</v>
      </c>
      <c r="F291" s="1">
        <v>0</v>
      </c>
      <c r="G291" s="2">
        <f t="shared" si="8"/>
        <v>22384.8187</v>
      </c>
      <c r="H291" s="2">
        <f t="shared" si="9"/>
        <v>0.14999999999781721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363818.53</v>
      </c>
      <c r="D292" s="1">
        <f>'PR-RAS'!E296</f>
        <v>565143.32999999996</v>
      </c>
      <c r="E292" s="1">
        <v>0</v>
      </c>
      <c r="F292" s="1">
        <v>0</v>
      </c>
      <c r="G292" s="2">
        <f t="shared" si="8"/>
        <v>434784.61028999998</v>
      </c>
      <c r="H292" s="2">
        <f t="shared" si="9"/>
        <v>0.79999999993015081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127334.19</v>
      </c>
      <c r="D345" s="1">
        <f>'PR-RAS'!E350</f>
        <v>159648.99</v>
      </c>
      <c r="E345" s="1">
        <v>0</v>
      </c>
      <c r="F345" s="1">
        <v>0</v>
      </c>
      <c r="G345" s="2">
        <f t="shared" si="8"/>
        <v>153641.46647999997</v>
      </c>
      <c r="H345" s="2">
        <f t="shared" si="9"/>
        <v>0.20000000001164153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127334.19</v>
      </c>
      <c r="D358" s="1">
        <f>'PR-RAS'!E363</f>
        <v>143218.35</v>
      </c>
      <c r="E358" s="1">
        <v>0</v>
      </c>
      <c r="F358" s="1">
        <v>0</v>
      </c>
      <c r="G358" s="2">
        <f t="shared" si="8"/>
        <v>147716.20772999999</v>
      </c>
      <c r="H358" s="2">
        <f t="shared" si="9"/>
        <v>0.54000000000814907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26803.809999999998</v>
      </c>
      <c r="D364" s="1">
        <f>'PR-RAS'!E369</f>
        <v>96546.709999999992</v>
      </c>
      <c r="E364" s="1">
        <v>0</v>
      </c>
      <c r="F364" s="1">
        <v>0</v>
      </c>
      <c r="G364" s="2">
        <f t="shared" si="8"/>
        <v>79822.694489999994</v>
      </c>
      <c r="H364" s="2">
        <f t="shared" si="9"/>
        <v>0.48000000001047738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18751.73</v>
      </c>
      <c r="D365" s="1">
        <f>'PR-RAS'!E370</f>
        <v>24463.68</v>
      </c>
      <c r="E365" s="1">
        <v>0</v>
      </c>
      <c r="F365" s="1">
        <v>0</v>
      </c>
      <c r="G365" s="2">
        <f t="shared" si="8"/>
        <v>24635.188759999997</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1846.32</v>
      </c>
      <c r="D367" s="1">
        <f>'PR-RAS'!E372</f>
        <v>12271</v>
      </c>
      <c r="E367" s="1">
        <v>0</v>
      </c>
      <c r="F367" s="1">
        <v>0</v>
      </c>
      <c r="G367" s="2">
        <f t="shared" si="8"/>
        <v>9658.1251199999988</v>
      </c>
      <c r="H367" s="2">
        <f t="shared" si="9"/>
        <v>0.31999999999993634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6205.76</v>
      </c>
      <c r="D368" s="1">
        <f>'PR-RAS'!E373</f>
        <v>40517.129999999997</v>
      </c>
      <c r="E368" s="1">
        <v>0</v>
      </c>
      <c r="F368" s="1">
        <v>0</v>
      </c>
      <c r="G368" s="2">
        <f t="shared" si="8"/>
        <v>32017.087339999995</v>
      </c>
      <c r="H368" s="2">
        <f t="shared" si="9"/>
        <v>0.36999999999716238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19294.900000000001</v>
      </c>
      <c r="E371" s="1">
        <v>0</v>
      </c>
      <c r="F371" s="1">
        <v>0</v>
      </c>
      <c r="G371" s="2">
        <f t="shared" si="8"/>
        <v>14278.226000000001</v>
      </c>
      <c r="H371" s="2">
        <f t="shared" si="9"/>
        <v>9.9999999998544808E-2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100530.38</v>
      </c>
      <c r="D373" s="1">
        <f>'PR-RAS'!E378</f>
        <v>43673.94</v>
      </c>
      <c r="E373" s="1">
        <v>0</v>
      </c>
      <c r="F373" s="1">
        <v>0</v>
      </c>
      <c r="G373" s="2">
        <f t="shared" si="8"/>
        <v>69890.712719999996</v>
      </c>
      <c r="H373" s="2">
        <f t="shared" si="9"/>
        <v>0.44000000000232831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100530.38</v>
      </c>
      <c r="D374" s="1">
        <f>'PR-RAS'!E379</f>
        <v>43673.94</v>
      </c>
      <c r="E374" s="1">
        <v>0</v>
      </c>
      <c r="F374" s="1">
        <v>0</v>
      </c>
      <c r="G374" s="2">
        <f t="shared" si="8"/>
        <v>70078.590980000008</v>
      </c>
      <c r="H374" s="2">
        <f t="shared" si="9"/>
        <v>0.44000000000232831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2997.7</v>
      </c>
      <c r="E386" s="1">
        <v>0</v>
      </c>
      <c r="F386" s="1">
        <v>0</v>
      </c>
      <c r="G386" s="2">
        <f t="shared" si="8"/>
        <v>2308.2289999999998</v>
      </c>
      <c r="H386" s="2">
        <f t="shared" si="9"/>
        <v>0.3000000000001819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2997.7</v>
      </c>
      <c r="E388" s="1">
        <v>0</v>
      </c>
      <c r="F388" s="1">
        <v>0</v>
      </c>
      <c r="G388" s="2">
        <f t="shared" si="8"/>
        <v>2320.2197999999999</v>
      </c>
      <c r="H388" s="2">
        <f t="shared" si="9"/>
        <v>0.3000000000001819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16430.64</v>
      </c>
      <c r="E397" s="1">
        <v>0</v>
      </c>
      <c r="F397" s="1">
        <v>0</v>
      </c>
      <c r="G397" s="2">
        <f t="shared" si="8"/>
        <v>13013.06688</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16430.64</v>
      </c>
      <c r="E398" s="1">
        <v>0</v>
      </c>
      <c r="F398" s="1">
        <v>0</v>
      </c>
      <c r="G398" s="2">
        <f t="shared" si="8"/>
        <v>13045.928159999999</v>
      </c>
      <c r="H398" s="2">
        <f t="shared" si="9"/>
        <v>0.36000000000058208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127334.19</v>
      </c>
      <c r="D403" s="1">
        <f>'PR-RAS'!E408</f>
        <v>159648.99</v>
      </c>
      <c r="E403" s="1">
        <v>0</v>
      </c>
      <c r="F403" s="1">
        <v>0</v>
      </c>
      <c r="G403" s="2">
        <f t="shared" si="8"/>
        <v>179546.13234000001</v>
      </c>
      <c r="H403" s="2">
        <f t="shared" si="9"/>
        <v>0.20000000001164153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5993616.5800000001</v>
      </c>
      <c r="D407" s="1">
        <f>'PR-RAS'!E412</f>
        <v>9811163.9999999981</v>
      </c>
      <c r="E407" s="1">
        <v>0</v>
      </c>
      <c r="F407" s="1">
        <v>0</v>
      </c>
      <c r="G407" s="2">
        <f t="shared" si="8"/>
        <v>10400073.49948</v>
      </c>
      <c r="H407" s="2">
        <f t="shared" si="9"/>
        <v>0.42000000178813934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6051982.5200000005</v>
      </c>
      <c r="D408" s="1">
        <f>'PR-RAS'!E413</f>
        <v>10105255.759999998</v>
      </c>
      <c r="E408" s="1">
        <v>0</v>
      </c>
      <c r="F408" s="1">
        <v>0</v>
      </c>
      <c r="G408" s="2">
        <f t="shared" si="8"/>
        <v>10688835.074279997</v>
      </c>
      <c r="H408" s="2">
        <f t="shared" si="9"/>
        <v>0.72000000160187483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58365.94000000041</v>
      </c>
      <c r="D410" s="1">
        <f>'PR-RAS'!E415</f>
        <v>294091.75999999978</v>
      </c>
      <c r="E410" s="1">
        <v>0</v>
      </c>
      <c r="F410" s="1">
        <v>0</v>
      </c>
      <c r="G410" s="2">
        <f t="shared" si="8"/>
        <v>264438.72913999995</v>
      </c>
      <c r="H410" s="2">
        <f t="shared" si="9"/>
        <v>0.29999999981373549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553100.89</v>
      </c>
      <c r="D412" s="1">
        <f>'PR-RAS'!E417</f>
        <v>1032348.28</v>
      </c>
      <c r="E412" s="1">
        <v>0</v>
      </c>
      <c r="F412" s="1">
        <v>0</v>
      </c>
      <c r="G412" s="2">
        <f t="shared" si="8"/>
        <v>1075914.7519499999</v>
      </c>
      <c r="H412" s="2">
        <f t="shared" si="9"/>
        <v>0.39000000001396984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1858.12</v>
      </c>
      <c r="E414" s="1">
        <v>0</v>
      </c>
      <c r="F414" s="1">
        <v>0</v>
      </c>
      <c r="G414" s="2">
        <f t="shared" si="8"/>
        <v>1534.8071199999999</v>
      </c>
      <c r="H414" s="2">
        <f t="shared" si="9"/>
        <v>0.11999999999989086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1858.12</v>
      </c>
      <c r="E466" s="1">
        <v>0</v>
      </c>
      <c r="F466" s="1">
        <v>0</v>
      </c>
      <c r="G466" s="2">
        <f t="shared" si="8"/>
        <v>1728.0516</v>
      </c>
      <c r="H466" s="2">
        <f t="shared" si="9"/>
        <v>0.11999999999989086</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1858.12</v>
      </c>
      <c r="E467" s="1">
        <v>0</v>
      </c>
      <c r="F467" s="1">
        <v>0</v>
      </c>
      <c r="G467" s="2">
        <f t="shared" si="8"/>
        <v>1731.76784</v>
      </c>
      <c r="H467" s="2">
        <f t="shared" si="9"/>
        <v>0.11999999999989086</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1858.12</v>
      </c>
      <c r="E469" s="1">
        <v>0</v>
      </c>
      <c r="F469" s="1">
        <v>0</v>
      </c>
      <c r="G469" s="2">
        <f t="shared" si="8"/>
        <v>1739.2003199999999</v>
      </c>
      <c r="H469" s="2">
        <f t="shared" si="9"/>
        <v>0.11999999999989086</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1858.12</v>
      </c>
      <c r="E629" s="1">
        <v>0</v>
      </c>
      <c r="F629" s="1">
        <v>0</v>
      </c>
      <c r="G629" s="2">
        <f t="shared" si="10"/>
        <v>2333.7987199999998</v>
      </c>
      <c r="H629" s="2">
        <f t="shared" si="11"/>
        <v>0.11999999999989086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12160.61</v>
      </c>
      <c r="E631" s="1">
        <v>0</v>
      </c>
      <c r="F631" s="1">
        <v>0</v>
      </c>
      <c r="G631" s="2">
        <f t="shared" si="10"/>
        <v>15322.368600000002</v>
      </c>
      <c r="H631" s="2">
        <f t="shared" si="11"/>
        <v>0.38999999999941792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5993616.5800000001</v>
      </c>
      <c r="D633" s="1">
        <f>'PR-RAS'!E639</f>
        <v>9813022.1199999973</v>
      </c>
      <c r="E633" s="1">
        <v>0</v>
      </c>
      <c r="F633" s="1">
        <v>0</v>
      </c>
      <c r="G633" s="2">
        <f t="shared" si="10"/>
        <v>16191625.638239997</v>
      </c>
      <c r="H633" s="2">
        <f t="shared" si="11"/>
        <v>0.53999999724328518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6051982.5200000005</v>
      </c>
      <c r="D634" s="1">
        <f>'PR-RAS'!E640</f>
        <v>10105255.759999998</v>
      </c>
      <c r="E634" s="1">
        <v>0</v>
      </c>
      <c r="F634" s="1">
        <v>0</v>
      </c>
      <c r="G634" s="2">
        <f t="shared" si="10"/>
        <v>16624158.727319997</v>
      </c>
      <c r="H634" s="2">
        <f t="shared" si="11"/>
        <v>0.72000000160187483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58365.94000000041</v>
      </c>
      <c r="D636" s="1">
        <f>'PR-RAS'!E642</f>
        <v>292233.6400000006</v>
      </c>
      <c r="E636" s="1">
        <v>0</v>
      </c>
      <c r="F636" s="1">
        <v>0</v>
      </c>
      <c r="G636" s="2">
        <f t="shared" si="10"/>
        <v>408199.09470000101</v>
      </c>
      <c r="H636" s="2">
        <f t="shared" si="11"/>
        <v>0.41999999899417162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553100.89</v>
      </c>
      <c r="D638" s="1">
        <f>'PR-RAS'!E644</f>
        <v>1020187.67</v>
      </c>
      <c r="E638" s="1">
        <v>0</v>
      </c>
      <c r="F638" s="1">
        <v>0</v>
      </c>
      <c r="G638" s="2">
        <f t="shared" si="10"/>
        <v>1652044.3585099999</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611466.83000000042</v>
      </c>
      <c r="D640" s="1">
        <f>'PR-RAS'!E646</f>
        <v>1312421.3100000005</v>
      </c>
      <c r="E640" s="1">
        <v>0</v>
      </c>
      <c r="F640" s="1">
        <v>0</v>
      </c>
      <c r="G640" s="2">
        <f t="shared" si="10"/>
        <v>2068001.7385500011</v>
      </c>
      <c r="H640" s="2">
        <f t="shared" si="11"/>
        <v>0.48000000009778887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3816.99</v>
      </c>
      <c r="D641" s="1">
        <f>'PR-RAS'!E647</f>
        <v>74543.600000000006</v>
      </c>
      <c r="E641" s="1">
        <v>0</v>
      </c>
      <c r="F641" s="1">
        <v>0</v>
      </c>
      <c r="G641" s="2">
        <f t="shared" si="10"/>
        <v>97858.681600000011</v>
      </c>
      <c r="H641" s="2">
        <f t="shared" si="11"/>
        <v>0.40999999999439751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15425.13</v>
      </c>
      <c r="D642" s="1">
        <f>'PR-RAS'!E649</f>
        <v>42700.69</v>
      </c>
      <c r="E642" s="1">
        <v>0</v>
      </c>
      <c r="F642" s="1">
        <v>0</v>
      </c>
      <c r="G642" s="2">
        <f t="shared" si="10"/>
        <v>64629.792910000011</v>
      </c>
      <c r="H642" s="2">
        <f t="shared" si="11"/>
        <v>0.43999999999687134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5824261.6500000004</v>
      </c>
      <c r="D643" s="1">
        <f>'PR-RAS'!E650</f>
        <v>9739615.0099999998</v>
      </c>
      <c r="E643" s="1">
        <v>0</v>
      </c>
      <c r="F643" s="1">
        <v>0</v>
      </c>
      <c r="G643" s="2">
        <f t="shared" si="10"/>
        <v>16244841.652140001</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5798027.3099999996</v>
      </c>
      <c r="D644" s="1">
        <f>'PR-RAS'!E651</f>
        <v>9725755.3100000005</v>
      </c>
      <c r="E644" s="1">
        <v>0</v>
      </c>
      <c r="F644" s="1">
        <v>0</v>
      </c>
      <c r="G644" s="2">
        <f t="shared" si="10"/>
        <v>16235452.88899</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41659.470000000671</v>
      </c>
      <c r="D645" s="1">
        <f>'PR-RAS'!E652</f>
        <v>56560.389999998733</v>
      </c>
      <c r="E645" s="1">
        <v>0</v>
      </c>
      <c r="F645" s="1">
        <v>0</v>
      </c>
      <c r="G645" s="2">
        <f t="shared" si="10"/>
        <v>99678.480999998807</v>
      </c>
      <c r="H645" s="2">
        <f t="shared" si="11"/>
        <v>0.85999999940395355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185</v>
      </c>
      <c r="D647" s="1">
        <f>'PR-RAS'!E654</f>
        <v>206</v>
      </c>
      <c r="E647" s="1">
        <v>0</v>
      </c>
      <c r="F647" s="1">
        <v>0</v>
      </c>
      <c r="G647" s="2">
        <f t="shared" si="10"/>
        <v>385.66200000000003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165</v>
      </c>
      <c r="D649" s="1">
        <f>'PR-RAS'!E656</f>
        <v>226</v>
      </c>
      <c r="E649" s="1">
        <v>0</v>
      </c>
      <c r="F649" s="1">
        <v>0</v>
      </c>
      <c r="G649" s="2">
        <f t="shared" si="10"/>
        <v>399.81600000000003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53555.13</v>
      </c>
      <c r="D662" s="1">
        <f>'PR-RAS'!E669</f>
        <v>34810.5</v>
      </c>
      <c r="E662" s="1">
        <v>0</v>
      </c>
      <c r="F662" s="1">
        <v>0</v>
      </c>
      <c r="G662" s="2">
        <f t="shared" si="10"/>
        <v>81419.421930000011</v>
      </c>
      <c r="H662" s="2">
        <f t="shared" si="11"/>
        <v>0.62999999999738066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59908.62</v>
      </c>
      <c r="D668" s="1">
        <f>'PR-RAS'!E675</f>
        <v>48789.13</v>
      </c>
      <c r="E668" s="1">
        <v>0</v>
      </c>
      <c r="F668" s="1">
        <v>0</v>
      </c>
      <c r="G668" s="2">
        <f t="shared" si="10"/>
        <v>105043.74896000001</v>
      </c>
      <c r="H668" s="2">
        <f t="shared" si="11"/>
        <v>0.50999999999476131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136433.78</v>
      </c>
      <c r="D669" s="1">
        <f>'PR-RAS'!E676</f>
        <v>197877.28</v>
      </c>
      <c r="E669" s="1">
        <v>0</v>
      </c>
      <c r="F669" s="1">
        <v>0</v>
      </c>
      <c r="G669" s="2">
        <f t="shared" si="10"/>
        <v>355501.81112000003</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469817.53</v>
      </c>
      <c r="E687" s="1">
        <v>0</v>
      </c>
      <c r="F687" s="1">
        <v>0</v>
      </c>
      <c r="G687" s="2">
        <f t="shared" si="10"/>
        <v>644589.65116000012</v>
      </c>
      <c r="H687" s="2">
        <f t="shared" si="11"/>
        <v>0.46999999997206032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889.87</v>
      </c>
      <c r="D703" s="1">
        <f>'PR-RAS'!E710</f>
        <v>1301.28</v>
      </c>
      <c r="E703" s="1">
        <v>0</v>
      </c>
      <c r="F703" s="1">
        <v>0</v>
      </c>
      <c r="G703" s="2">
        <f t="shared" si="10"/>
        <v>2451.6858599999996</v>
      </c>
      <c r="H703" s="2">
        <f t="shared" si="11"/>
        <v>0.40999999999996817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10609.47</v>
      </c>
      <c r="D705" s="1">
        <f>'PR-RAS'!E712</f>
        <v>18231.91</v>
      </c>
      <c r="E705" s="1">
        <v>0</v>
      </c>
      <c r="F705" s="1">
        <v>0</v>
      </c>
      <c r="G705" s="2">
        <f t="shared" si="10"/>
        <v>33139.596160000001</v>
      </c>
      <c r="H705" s="2">
        <f t="shared" si="11"/>
        <v>0.55999999999949068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8420.85</v>
      </c>
      <c r="D709" s="1">
        <f>'PR-RAS'!E716</f>
        <v>6740.18</v>
      </c>
      <c r="E709" s="1">
        <v>0</v>
      </c>
      <c r="F709" s="1">
        <v>0</v>
      </c>
      <c r="G709" s="2">
        <f t="shared" si="10"/>
        <v>15506.056679999998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38611.120000000003</v>
      </c>
      <c r="D710" s="1">
        <f>'PR-RAS'!E717</f>
        <v>56658.42</v>
      </c>
      <c r="E710" s="1">
        <v>0</v>
      </c>
      <c r="F710" s="1">
        <v>0</v>
      </c>
      <c r="G710" s="2">
        <f t="shared" si="10"/>
        <v>107716.92363999999</v>
      </c>
      <c r="H710" s="2">
        <f t="shared" si="11"/>
        <v>0.54000000000087311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95045.41</v>
      </c>
      <c r="D711" s="1">
        <f>'PR-RAS'!E718</f>
        <v>214941.37</v>
      </c>
      <c r="E711" s="1">
        <v>0</v>
      </c>
      <c r="F711" s="1">
        <v>0</v>
      </c>
      <c r="G711" s="2">
        <f t="shared" si="10"/>
        <v>372698.9865</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658.86</v>
      </c>
      <c r="D713" s="1">
        <f>'PR-RAS'!E720</f>
        <v>0</v>
      </c>
      <c r="E713" s="1">
        <v>0</v>
      </c>
      <c r="F713" s="1">
        <v>0</v>
      </c>
      <c r="G713" s="2">
        <f t="shared" si="10"/>
        <v>469.10831999999999</v>
      </c>
      <c r="H713" s="2">
        <f t="shared" si="11"/>
        <v>0.13999999999998636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100775.88</v>
      </c>
      <c r="D715" s="1">
        <f>'PR-RAS'!E722</f>
        <v>223783.31</v>
      </c>
      <c r="E715" s="1">
        <v>0</v>
      </c>
      <c r="F715" s="1">
        <v>0</v>
      </c>
      <c r="G715" s="2">
        <f t="shared" si="10"/>
        <v>391516.54499999998</v>
      </c>
      <c r="H715" s="2">
        <f t="shared" si="11"/>
        <v>0.42999999999301508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7338.96</v>
      </c>
      <c r="D718" s="1">
        <f>'PR-RAS'!E725</f>
        <v>9669.23</v>
      </c>
      <c r="E718" s="1">
        <v>0</v>
      </c>
      <c r="F718" s="1">
        <v>0</v>
      </c>
      <c r="G718" s="2">
        <f t="shared" si="10"/>
        <v>19127.710139999999</v>
      </c>
      <c r="H718" s="2">
        <f t="shared" si="11"/>
        <v>0.26999999999952706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4584.42</v>
      </c>
      <c r="D719" s="1">
        <f>'PR-RAS'!E726</f>
        <v>9285.4599999999991</v>
      </c>
      <c r="E719" s="1">
        <v>0</v>
      </c>
      <c r="F719" s="1">
        <v>0</v>
      </c>
      <c r="G719" s="2">
        <f t="shared" si="10"/>
        <v>16625.534119999997</v>
      </c>
      <c r="H719" s="2">
        <f t="shared" si="11"/>
        <v>0.87999999999919964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1106161.25</v>
      </c>
      <c r="D984" s="6">
        <f>BILANCA!E6</f>
        <v>5296578.4000000004</v>
      </c>
      <c r="E984" s="6">
        <v>0</v>
      </c>
      <c r="F984" s="6">
        <v>0</v>
      </c>
      <c r="G984" s="7">
        <f t="shared" ref="G984:G1241" si="22">B984/1000*C984+B984/500*D984</f>
        <v>11699.318050000002</v>
      </c>
      <c r="H984" s="7">
        <f t="shared" si="19"/>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602294.19999999984</v>
      </c>
      <c r="D985" s="1">
        <f>BILANCA!E7</f>
        <v>4369967.1300000008</v>
      </c>
      <c r="E985" s="1">
        <v>0</v>
      </c>
      <c r="F985" s="1">
        <v>0</v>
      </c>
      <c r="G985" s="2">
        <f t="shared" si="22"/>
        <v>18684.456920000004</v>
      </c>
      <c r="H985" s="2">
        <f t="shared" si="19"/>
        <v>0.33000000065658242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8580.82</v>
      </c>
      <c r="D986" s="1">
        <f>BILANCA!E8</f>
        <v>9967.7799999999988</v>
      </c>
      <c r="E986" s="1">
        <v>0</v>
      </c>
      <c r="F986" s="1">
        <v>0</v>
      </c>
      <c r="G986" s="2">
        <f t="shared" si="22"/>
        <v>85.549139999999994</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3370.91</v>
      </c>
      <c r="D987" s="1">
        <f>BILANCA!E9</f>
        <v>4757.87</v>
      </c>
      <c r="E987" s="1">
        <v>0</v>
      </c>
      <c r="F987" s="1">
        <v>0</v>
      </c>
      <c r="G987" s="2">
        <f t="shared" si="22"/>
        <v>51.546599999999998</v>
      </c>
      <c r="H987" s="2">
        <f t="shared" si="19"/>
        <v>0.22000000000025466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5209.91</v>
      </c>
      <c r="D988" s="1">
        <f>BILANCA!E10</f>
        <v>5209.91</v>
      </c>
      <c r="E988" s="1">
        <v>0</v>
      </c>
      <c r="F988" s="1">
        <v>0</v>
      </c>
      <c r="G988" s="2">
        <f t="shared" si="22"/>
        <v>78.148650000000004</v>
      </c>
      <c r="H988" s="2">
        <f t="shared" si="19"/>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589260.03999999992</v>
      </c>
      <c r="D990" s="1">
        <f>BILANCA!E12</f>
        <v>4359999.3500000006</v>
      </c>
      <c r="E990" s="1">
        <v>0</v>
      </c>
      <c r="F990" s="1">
        <v>0</v>
      </c>
      <c r="G990" s="2">
        <f t="shared" si="22"/>
        <v>65164.811180000012</v>
      </c>
      <c r="H990" s="2">
        <f t="shared" si="19"/>
        <v>0.39000000047963113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84227.209999999963</v>
      </c>
      <c r="D991" s="1">
        <f>BILANCA!E13</f>
        <v>3840998.52</v>
      </c>
      <c r="E991" s="1">
        <v>0</v>
      </c>
      <c r="F991" s="1">
        <v>0</v>
      </c>
      <c r="G991" s="2">
        <f t="shared" si="22"/>
        <v>62129.794000000002</v>
      </c>
      <c r="H991" s="2">
        <f t="shared" si="19"/>
        <v>0.68999999994412065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13235.35</v>
      </c>
      <c r="D992" s="1">
        <f>BILANCA!E14</f>
        <v>13235.35</v>
      </c>
      <c r="E992" s="1">
        <v>0</v>
      </c>
      <c r="F992" s="1">
        <v>0</v>
      </c>
      <c r="G992" s="2">
        <f t="shared" si="22"/>
        <v>357.35444999999999</v>
      </c>
      <c r="H992" s="2">
        <f t="shared" si="19"/>
        <v>0.7000000000007276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587338.73</v>
      </c>
      <c r="D993" s="1">
        <f>BILANCA!E15</f>
        <v>6039866.4000000004</v>
      </c>
      <c r="E993" s="1">
        <v>0</v>
      </c>
      <c r="F993" s="1">
        <v>0</v>
      </c>
      <c r="G993" s="2">
        <f t="shared" si="22"/>
        <v>126670.71530000001</v>
      </c>
      <c r="H993" s="2">
        <f t="shared" si="19"/>
        <v>0.67000000039115548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3499.77</v>
      </c>
      <c r="D995" s="1">
        <f>BILANCA!E17</f>
        <v>77595.240000000005</v>
      </c>
      <c r="E995" s="1">
        <v>0</v>
      </c>
      <c r="F995" s="1">
        <v>0</v>
      </c>
      <c r="G995" s="2">
        <f t="shared" si="22"/>
        <v>1904.2830000000001</v>
      </c>
      <c r="H995" s="2">
        <f t="shared" si="19"/>
        <v>0.47000000000525688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519846.64</v>
      </c>
      <c r="D996" s="1">
        <f>BILANCA!E18</f>
        <v>2289698.4700000002</v>
      </c>
      <c r="E996" s="1">
        <v>0</v>
      </c>
      <c r="F996" s="1">
        <v>0</v>
      </c>
      <c r="G996" s="2">
        <f t="shared" si="22"/>
        <v>66290.166540000006</v>
      </c>
      <c r="H996" s="2">
        <f t="shared" si="19"/>
        <v>0.83000000019092113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343817.76</v>
      </c>
      <c r="D997" s="1">
        <f>BILANCA!E19</f>
        <v>514410.45000000019</v>
      </c>
      <c r="E997" s="1">
        <v>0</v>
      </c>
      <c r="F997" s="1">
        <v>0</v>
      </c>
      <c r="G997" s="2">
        <f t="shared" si="22"/>
        <v>19216.941240000007</v>
      </c>
      <c r="H997" s="2">
        <f t="shared" si="19"/>
        <v>0.69000000017695129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452943.52</v>
      </c>
      <c r="D998" s="1">
        <f>BILANCA!E20</f>
        <v>896373.48</v>
      </c>
      <c r="E998" s="1">
        <v>0</v>
      </c>
      <c r="F998" s="1">
        <v>0</v>
      </c>
      <c r="G998" s="2">
        <f t="shared" si="22"/>
        <v>33685.357199999999</v>
      </c>
      <c r="H998" s="2">
        <f t="shared" si="19"/>
        <v>0.9599999999627471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7141.25</v>
      </c>
      <c r="D999" s="1">
        <f>BILANCA!E21</f>
        <v>23565.96</v>
      </c>
      <c r="E999" s="1">
        <v>0</v>
      </c>
      <c r="F999" s="1">
        <v>0</v>
      </c>
      <c r="G999" s="2">
        <f t="shared" si="22"/>
        <v>868.37072000000001</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200913.55</v>
      </c>
      <c r="D1000" s="1">
        <f>BILANCA!E22</f>
        <v>413640.61</v>
      </c>
      <c r="E1000" s="1">
        <v>0</v>
      </c>
      <c r="F1000" s="1">
        <v>0</v>
      </c>
      <c r="G1000" s="2">
        <f t="shared" si="22"/>
        <v>17479.311089999999</v>
      </c>
      <c r="H1000" s="2">
        <f t="shared" si="19"/>
        <v>0.84000000002561137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1241571.01</v>
      </c>
      <c r="D1001" s="1">
        <f>BILANCA!E23</f>
        <v>3040216.37</v>
      </c>
      <c r="E1001" s="1">
        <v>0</v>
      </c>
      <c r="F1001" s="1">
        <v>0</v>
      </c>
      <c r="G1001" s="2">
        <f t="shared" si="22"/>
        <v>131796.0675</v>
      </c>
      <c r="H1001" s="2">
        <f t="shared" si="19"/>
        <v>0.38000000012107193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568.32000000000005</v>
      </c>
      <c r="D1002" s="1">
        <f>BILANCA!E24</f>
        <v>33132.910000000003</v>
      </c>
      <c r="E1002" s="1">
        <v>0</v>
      </c>
      <c r="F1002" s="1">
        <v>0</v>
      </c>
      <c r="G1002" s="2">
        <f t="shared" si="22"/>
        <v>1269.8486600000001</v>
      </c>
      <c r="H1002" s="2">
        <f t="shared" si="19"/>
        <v>0.40999999999655756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43451.64</v>
      </c>
      <c r="D1004" s="1">
        <f>BILANCA!E26</f>
        <v>57021.87</v>
      </c>
      <c r="E1004" s="1">
        <v>0</v>
      </c>
      <c r="F1004" s="1">
        <v>0</v>
      </c>
      <c r="G1004" s="2">
        <f t="shared" si="22"/>
        <v>3307.4029800000003</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1602771.53</v>
      </c>
      <c r="D1006" s="1">
        <f>BILANCA!E28</f>
        <v>3949540.75</v>
      </c>
      <c r="E1006" s="1">
        <v>0</v>
      </c>
      <c r="F1006" s="1">
        <v>0</v>
      </c>
      <c r="G1006" s="2">
        <f t="shared" si="22"/>
        <v>218542.61969000002</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159124.68999999994</v>
      </c>
      <c r="D1007" s="1">
        <f>BILANCA!E29</f>
        <v>0</v>
      </c>
      <c r="E1007" s="1">
        <v>0</v>
      </c>
      <c r="F1007" s="1">
        <v>0</v>
      </c>
      <c r="G1007" s="2">
        <f t="shared" si="22"/>
        <v>3818.9925599999988</v>
      </c>
      <c r="H1007" s="2">
        <f t="shared" si="19"/>
        <v>0.31000000005587935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875069.97</v>
      </c>
      <c r="D1008" s="1">
        <f>BILANCA!E30</f>
        <v>951407.28</v>
      </c>
      <c r="E1008" s="1">
        <v>0</v>
      </c>
      <c r="F1008" s="1">
        <v>0</v>
      </c>
      <c r="G1008" s="2">
        <f t="shared" si="22"/>
        <v>69447.113249999995</v>
      </c>
      <c r="H1008" s="2">
        <f t="shared" si="19"/>
        <v>0.31000000005587935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715945.28</v>
      </c>
      <c r="D1012" s="1">
        <f>BILANCA!E34</f>
        <v>951407.28</v>
      </c>
      <c r="E1012" s="1">
        <v>0</v>
      </c>
      <c r="F1012" s="1">
        <v>0</v>
      </c>
      <c r="G1012" s="2">
        <f t="shared" si="22"/>
        <v>75944.035360000009</v>
      </c>
      <c r="H1012" s="2">
        <f t="shared" si="19"/>
        <v>0.56000000005587935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2090.38</v>
      </c>
      <c r="D1023" s="1">
        <f>BILANCA!E45</f>
        <v>4590.3799999999756</v>
      </c>
      <c r="E1023" s="1">
        <v>0</v>
      </c>
      <c r="F1023" s="1">
        <v>0</v>
      </c>
      <c r="G1023" s="2">
        <f t="shared" si="22"/>
        <v>450.84559999999806</v>
      </c>
      <c r="H1023" s="2">
        <f t="shared" si="19"/>
        <v>0.75999999997566192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2090.38</v>
      </c>
      <c r="D1025" s="1">
        <f>BILANCA!E47</f>
        <v>8348.31</v>
      </c>
      <c r="E1025" s="1">
        <v>0</v>
      </c>
      <c r="F1025" s="1">
        <v>0</v>
      </c>
      <c r="G1025" s="2">
        <f t="shared" si="22"/>
        <v>789.05400000000009</v>
      </c>
      <c r="H1025" s="2">
        <f t="shared" si="19"/>
        <v>0.68999999999959982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225770.58</v>
      </c>
      <c r="E1027" s="1">
        <v>0</v>
      </c>
      <c r="F1027" s="1">
        <v>0</v>
      </c>
      <c r="G1027" s="2">
        <f t="shared" si="22"/>
        <v>19867.811039999997</v>
      </c>
      <c r="H1027" s="2">
        <f t="shared" si="19"/>
        <v>0.42000000001280569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229528.51</v>
      </c>
      <c r="E1028" s="1">
        <v>0</v>
      </c>
      <c r="F1028" s="1">
        <v>0</v>
      </c>
      <c r="G1028" s="2">
        <f t="shared" si="22"/>
        <v>20657.565900000001</v>
      </c>
      <c r="H1028" s="2">
        <f t="shared" si="19"/>
        <v>0.48999999999068677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4453.3399999999965</v>
      </c>
      <c r="D1030" s="1">
        <f>BILANCA!E52</f>
        <v>0</v>
      </c>
      <c r="E1030" s="1">
        <v>0</v>
      </c>
      <c r="F1030" s="1">
        <v>0</v>
      </c>
      <c r="G1030" s="2">
        <f t="shared" si="22"/>
        <v>209.30697999999984</v>
      </c>
      <c r="H1030" s="2">
        <f t="shared" si="19"/>
        <v>0.33999999999650754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4453.34</v>
      </c>
      <c r="D1031" s="1">
        <f>BILANCA!E53</f>
        <v>0</v>
      </c>
      <c r="E1031" s="1">
        <v>0</v>
      </c>
      <c r="F1031" s="1">
        <v>0</v>
      </c>
      <c r="G1031" s="2">
        <f t="shared" si="22"/>
        <v>213.76032000000001</v>
      </c>
      <c r="H1031" s="2">
        <f t="shared" si="19"/>
        <v>0.34000000000014552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100022.77</v>
      </c>
      <c r="D1032" s="1">
        <f>BILANCA!E54</f>
        <v>194795.09</v>
      </c>
      <c r="E1032" s="1">
        <v>0</v>
      </c>
      <c r="F1032" s="1">
        <v>0</v>
      </c>
      <c r="G1032" s="2">
        <f t="shared" si="22"/>
        <v>23991.03455</v>
      </c>
      <c r="H1032" s="2">
        <f t="shared" si="19"/>
        <v>0.319999999992433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100022.77</v>
      </c>
      <c r="D1033" s="1">
        <f>BILANCA!E55</f>
        <v>194795.09</v>
      </c>
      <c r="E1033" s="1">
        <v>0</v>
      </c>
      <c r="F1033" s="1">
        <v>0</v>
      </c>
      <c r="G1033" s="2">
        <f t="shared" si="22"/>
        <v>24480.647500000003</v>
      </c>
      <c r="H1033" s="2">
        <f t="shared" si="19"/>
        <v>0.319999999992433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503867.05000000005</v>
      </c>
      <c r="D1046" s="1">
        <f>BILANCA!E68</f>
        <v>926611.2699999999</v>
      </c>
      <c r="E1046" s="1">
        <v>0</v>
      </c>
      <c r="F1046" s="1">
        <v>0</v>
      </c>
      <c r="G1046" s="2">
        <f t="shared" si="22"/>
        <v>148496.64416999999</v>
      </c>
      <c r="H1046" s="2">
        <f t="shared" si="19"/>
        <v>0.31999999994877726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41659.47</v>
      </c>
      <c r="D1047" s="1">
        <f>BILANCA!E69</f>
        <v>56560.39</v>
      </c>
      <c r="E1047" s="1">
        <v>0</v>
      </c>
      <c r="F1047" s="1">
        <v>0</v>
      </c>
      <c r="G1047" s="2">
        <f t="shared" si="22"/>
        <v>9905.9359999999997</v>
      </c>
      <c r="H1047" s="2">
        <f t="shared" si="19"/>
        <v>0.86000000000058208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39251.97</v>
      </c>
      <c r="D1048" s="1">
        <f>BILANCA!E70</f>
        <v>54951.89</v>
      </c>
      <c r="E1048" s="1">
        <v>0</v>
      </c>
      <c r="F1048" s="1">
        <v>0</v>
      </c>
      <c r="G1048" s="2">
        <f t="shared" si="22"/>
        <v>9695.1237500000007</v>
      </c>
      <c r="H1048" s="2">
        <f t="shared" si="19"/>
        <v>0.13999999999941792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39251.97</v>
      </c>
      <c r="D1050" s="1">
        <f>BILANCA!E72</f>
        <v>54951.89</v>
      </c>
      <c r="E1050" s="1">
        <v>0</v>
      </c>
      <c r="F1050" s="1">
        <v>0</v>
      </c>
      <c r="G1050" s="2">
        <f t="shared" si="22"/>
        <v>9993.4352500000005</v>
      </c>
      <c r="H1050" s="2">
        <f t="shared" si="19"/>
        <v>0.13999999999941792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2407.5</v>
      </c>
      <c r="D1054" s="1">
        <f>BILANCA!E76</f>
        <v>1608.5</v>
      </c>
      <c r="E1054" s="1">
        <v>0</v>
      </c>
      <c r="F1054" s="1">
        <v>0</v>
      </c>
      <c r="G1054" s="2">
        <f t="shared" si="22"/>
        <v>399.33949999999993</v>
      </c>
      <c r="H1054" s="2">
        <f t="shared" si="19"/>
        <v>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56189.42</v>
      </c>
      <c r="D1056" s="1">
        <f>BILANCA!E78</f>
        <v>54169.020000000004</v>
      </c>
      <c r="E1056" s="1">
        <v>0</v>
      </c>
      <c r="F1056" s="1">
        <v>0</v>
      </c>
      <c r="G1056" s="2">
        <f t="shared" si="22"/>
        <v>12010.504580000001</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27651.74</v>
      </c>
      <c r="D1061" s="1">
        <f>BILANCA!E83</f>
        <v>27651.74</v>
      </c>
      <c r="E1061" s="1">
        <v>0</v>
      </c>
      <c r="F1061" s="1">
        <v>0</v>
      </c>
      <c r="G1061" s="2">
        <f t="shared" si="22"/>
        <v>6470.5071600000001</v>
      </c>
      <c r="H1061" s="2">
        <f t="shared" si="19"/>
        <v>0.51999999999679858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9649.68</v>
      </c>
      <c r="D1062" s="1">
        <f>BILANCA!E84</f>
        <v>8926.15</v>
      </c>
      <c r="E1062" s="1">
        <v>0</v>
      </c>
      <c r="F1062" s="1">
        <v>0</v>
      </c>
      <c r="G1062" s="2">
        <f t="shared" si="22"/>
        <v>2172.6564200000003</v>
      </c>
      <c r="H1062" s="2">
        <f t="shared" si="19"/>
        <v>0.46999999999934516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18888</v>
      </c>
      <c r="D1064" s="1">
        <f>BILANCA!E86</f>
        <v>17591.13</v>
      </c>
      <c r="E1064" s="1">
        <v>0</v>
      </c>
      <c r="F1064" s="1">
        <v>0</v>
      </c>
      <c r="G1064" s="2">
        <f t="shared" si="22"/>
        <v>4379.6910600000001</v>
      </c>
      <c r="H1064" s="2">
        <f t="shared" si="19"/>
        <v>0.13000000000101863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1013.1</v>
      </c>
      <c r="D1112" s="1">
        <f>BILANCA!E134</f>
        <v>1013.1</v>
      </c>
      <c r="E1112" s="1">
        <v>0</v>
      </c>
      <c r="F1112" s="1">
        <v>0</v>
      </c>
      <c r="G1112" s="2">
        <f t="shared" si="22"/>
        <v>392.06970000000001</v>
      </c>
      <c r="H1112" s="2">
        <f t="shared" si="23"/>
        <v>0.20000000000004547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1013.1</v>
      </c>
      <c r="D1113" s="1">
        <f>BILANCA!E135</f>
        <v>1013.1</v>
      </c>
      <c r="E1113" s="1">
        <v>0</v>
      </c>
      <c r="F1113" s="1">
        <v>0</v>
      </c>
      <c r="G1113" s="2">
        <f t="shared" si="22"/>
        <v>395.10900000000004</v>
      </c>
      <c r="H1113" s="2">
        <f t="shared" si="23"/>
        <v>0.20000000000004547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1013.1</v>
      </c>
      <c r="D1114" s="1">
        <f>BILANCA!E136</f>
        <v>1013.1</v>
      </c>
      <c r="E1114" s="1">
        <v>0</v>
      </c>
      <c r="F1114" s="1">
        <v>0</v>
      </c>
      <c r="G1114" s="2">
        <f t="shared" si="22"/>
        <v>398.14830000000006</v>
      </c>
      <c r="H1114" s="2">
        <f t="shared" si="23"/>
        <v>0.20000000000004547</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401188.07000000007</v>
      </c>
      <c r="D1124" s="1">
        <f>BILANCA!E146</f>
        <v>740325.15999999992</v>
      </c>
      <c r="E1124" s="1">
        <v>0</v>
      </c>
      <c r="F1124" s="1">
        <v>0</v>
      </c>
      <c r="G1124" s="2">
        <f t="shared" si="22"/>
        <v>265339.21298999997</v>
      </c>
      <c r="H1124" s="2">
        <f t="shared" si="23"/>
        <v>0.22999999998137355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19046.689999999999</v>
      </c>
      <c r="D1127" s="1">
        <f>BILANCA!E149</f>
        <v>39051.1</v>
      </c>
      <c r="E1127" s="1">
        <v>0</v>
      </c>
      <c r="F1127" s="1">
        <v>0</v>
      </c>
      <c r="G1127" s="2">
        <f t="shared" si="22"/>
        <v>13989.440159999998</v>
      </c>
      <c r="H1127" s="2">
        <f t="shared" si="23"/>
        <v>0.40999999999985448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19046.689999999999</v>
      </c>
      <c r="D1133" s="1">
        <f>BILANCA!E155</f>
        <v>20115.32</v>
      </c>
      <c r="E1133" s="1">
        <v>0</v>
      </c>
      <c r="F1133" s="1">
        <v>0</v>
      </c>
      <c r="G1133" s="2">
        <f t="shared" si="22"/>
        <v>8891.5995000000003</v>
      </c>
      <c r="H1133" s="2">
        <f t="shared" si="23"/>
        <v>0.63000000000101863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18935.78</v>
      </c>
      <c r="E1135" s="1">
        <v>0</v>
      </c>
      <c r="F1135" s="1">
        <v>0</v>
      </c>
      <c r="G1135" s="2">
        <f t="shared" si="22"/>
        <v>5756.4771199999996</v>
      </c>
      <c r="H1135" s="2">
        <f t="shared" si="23"/>
        <v>0.22000000000116415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611.63</v>
      </c>
      <c r="D1137" s="1">
        <f>BILANCA!E159</f>
        <v>3251.26</v>
      </c>
      <c r="E1137" s="1">
        <v>0</v>
      </c>
      <c r="F1137" s="1">
        <v>0</v>
      </c>
      <c r="G1137" s="2">
        <f t="shared" si="22"/>
        <v>1095.5791000000002</v>
      </c>
      <c r="H1137" s="2">
        <f t="shared" si="23"/>
        <v>0.63000000000022283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17150.38</v>
      </c>
      <c r="D1138" s="1">
        <f>BILANCA!E160</f>
        <v>57496.32</v>
      </c>
      <c r="E1138" s="1">
        <v>0</v>
      </c>
      <c r="F1138" s="1">
        <v>0</v>
      </c>
      <c r="G1138" s="2">
        <f t="shared" si="22"/>
        <v>20482.168099999999</v>
      </c>
      <c r="H1138" s="2">
        <f t="shared" si="23"/>
        <v>0.7000000000007276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363818.53</v>
      </c>
      <c r="D1139" s="1">
        <f>BILANCA!E161</f>
        <v>640502.02</v>
      </c>
      <c r="E1139" s="1">
        <v>0</v>
      </c>
      <c r="F1139" s="1">
        <v>0</v>
      </c>
      <c r="G1139" s="2">
        <f t="shared" si="22"/>
        <v>256592.32092</v>
      </c>
      <c r="H1139" s="2">
        <f t="shared" si="23"/>
        <v>0.48999999999068677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1173.82</v>
      </c>
      <c r="D1140" s="1">
        <f>BILANCA!E162</f>
        <v>38.86</v>
      </c>
      <c r="E1140" s="1">
        <v>0</v>
      </c>
      <c r="F1140" s="1">
        <v>0</v>
      </c>
      <c r="G1140" s="2">
        <f t="shared" si="22"/>
        <v>196.49178000000001</v>
      </c>
      <c r="H1140" s="2">
        <f t="shared" si="23"/>
        <v>0.32000000000006423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612.98</v>
      </c>
      <c r="D1141" s="1">
        <f>BILANCA!E163</f>
        <v>14.4</v>
      </c>
      <c r="E1141" s="1">
        <v>0</v>
      </c>
      <c r="F1141" s="1">
        <v>0</v>
      </c>
      <c r="G1141" s="2">
        <f t="shared" si="22"/>
        <v>101.40124</v>
      </c>
      <c r="H1141" s="2">
        <f t="shared" si="23"/>
        <v>0.41999999999998217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3816.99</v>
      </c>
      <c r="D1148" s="1">
        <f>BILANCA!E170</f>
        <v>74543.600000000006</v>
      </c>
      <c r="E1148" s="1">
        <v>0</v>
      </c>
      <c r="F1148" s="1">
        <v>0</v>
      </c>
      <c r="G1148" s="2">
        <f t="shared" si="22"/>
        <v>25229.191350000001</v>
      </c>
      <c r="H1148" s="2">
        <f t="shared" si="23"/>
        <v>0.40999999999439751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74543.600000000006</v>
      </c>
      <c r="E1150" s="1">
        <v>0</v>
      </c>
      <c r="F1150" s="1">
        <v>0</v>
      </c>
      <c r="G1150" s="2">
        <f t="shared" si="22"/>
        <v>24897.562400000003</v>
      </c>
      <c r="H1150" s="2">
        <f t="shared" si="23"/>
        <v>0.39999999999417923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3816.99</v>
      </c>
      <c r="D1151" s="1">
        <f>BILANCA!E173</f>
        <v>0</v>
      </c>
      <c r="E1151" s="1">
        <v>0</v>
      </c>
      <c r="F1151" s="1">
        <v>0</v>
      </c>
      <c r="G1151" s="2">
        <f t="shared" si="22"/>
        <v>641.25432000000001</v>
      </c>
      <c r="H1151" s="2">
        <f t="shared" si="23"/>
        <v>1.0000000000218279E-2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1106161.25</v>
      </c>
      <c r="D1152" s="1">
        <f>BILANCA!E175</f>
        <v>5296578.4000000004</v>
      </c>
      <c r="E1152" s="1">
        <v>0</v>
      </c>
      <c r="F1152" s="1">
        <v>0</v>
      </c>
      <c r="G1152" s="2">
        <f t="shared" si="22"/>
        <v>1977184.7504500002</v>
      </c>
      <c r="H1152" s="2">
        <f t="shared" si="23"/>
        <v>0.65000000037252903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737039.86</v>
      </c>
      <c r="D1153" s="1">
        <f>BILANCA!E176</f>
        <v>1516920.8799999997</v>
      </c>
      <c r="E1153" s="1">
        <v>0</v>
      </c>
      <c r="F1153" s="1">
        <v>0</v>
      </c>
      <c r="G1153" s="2">
        <f t="shared" si="22"/>
        <v>641049.8753999999</v>
      </c>
      <c r="H1153" s="2">
        <f t="shared" si="23"/>
        <v>0.26000000035855919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737039.86</v>
      </c>
      <c r="D1154" s="1">
        <f>BILANCA!E177</f>
        <v>1512410.4899999998</v>
      </c>
      <c r="E1154" s="1">
        <v>0</v>
      </c>
      <c r="F1154" s="1">
        <v>0</v>
      </c>
      <c r="G1154" s="2">
        <f t="shared" si="22"/>
        <v>643278.20363999996</v>
      </c>
      <c r="H1154" s="2">
        <f t="shared" si="23"/>
        <v>0.62999999977182597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397810.31</v>
      </c>
      <c r="D1155" s="1">
        <f>BILANCA!E178</f>
        <v>627881.17000000004</v>
      </c>
      <c r="E1155" s="1">
        <v>0</v>
      </c>
      <c r="F1155" s="1">
        <v>0</v>
      </c>
      <c r="G1155" s="2">
        <f t="shared" si="22"/>
        <v>284414.49579999998</v>
      </c>
      <c r="H1155" s="2">
        <f t="shared" si="23"/>
        <v>0.48000000003958121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331163.82</v>
      </c>
      <c r="D1156" s="1">
        <f>BILANCA!E179</f>
        <v>873335.96</v>
      </c>
      <c r="E1156" s="1">
        <v>0</v>
      </c>
      <c r="F1156" s="1">
        <v>0</v>
      </c>
      <c r="G1156" s="2">
        <f t="shared" si="22"/>
        <v>359465.58301999996</v>
      </c>
      <c r="H1156" s="2">
        <f t="shared" si="23"/>
        <v>0.22000000003026798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60.27</v>
      </c>
      <c r="D1157" s="1">
        <f>BILANCA!E180</f>
        <v>2661.69</v>
      </c>
      <c r="E1157" s="1">
        <v>0</v>
      </c>
      <c r="F1157" s="1">
        <v>0</v>
      </c>
      <c r="G1157" s="2">
        <f t="shared" si="22"/>
        <v>936.75509999999997</v>
      </c>
      <c r="H1157" s="2">
        <f t="shared" si="23"/>
        <v>0.57999999999994856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60.27</v>
      </c>
      <c r="D1160" s="1">
        <f>BILANCA!E183</f>
        <v>2661.69</v>
      </c>
      <c r="E1160" s="1">
        <v>0</v>
      </c>
      <c r="F1160" s="1">
        <v>0</v>
      </c>
      <c r="G1160" s="2">
        <f t="shared" si="22"/>
        <v>952.90604999999994</v>
      </c>
      <c r="H1160" s="2">
        <f t="shared" si="23"/>
        <v>0.57999999999994856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8005.46</v>
      </c>
      <c r="D1165" s="1">
        <f>BILANCA!E188</f>
        <v>8531.67</v>
      </c>
      <c r="E1165" s="1">
        <v>0</v>
      </c>
      <c r="F1165" s="1">
        <v>0</v>
      </c>
      <c r="G1165" s="2">
        <f t="shared" si="22"/>
        <v>4562.5216</v>
      </c>
      <c r="H1165" s="2">
        <f t="shared" si="23"/>
        <v>0.78999999999996362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4510.3900000000003</v>
      </c>
      <c r="E1166" s="1">
        <v>0</v>
      </c>
      <c r="F1166" s="1">
        <v>0</v>
      </c>
      <c r="G1166" s="2">
        <f t="shared" si="22"/>
        <v>1650.8027400000001</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369121.39</v>
      </c>
      <c r="D1214" s="1">
        <f>BILANCA!E237</f>
        <v>3779657.5200000005</v>
      </c>
      <c r="E1214" s="1">
        <v>0</v>
      </c>
      <c r="F1214" s="1">
        <v>0</v>
      </c>
      <c r="G1214" s="2">
        <f t="shared" si="22"/>
        <v>1831468.8153300004</v>
      </c>
      <c r="H1214" s="2">
        <f t="shared" si="23"/>
        <v>0.8699999995296821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609958.87</v>
      </c>
      <c r="D1215" s="1">
        <f>BILANCA!E238</f>
        <v>4384025.4000000004</v>
      </c>
      <c r="E1215" s="1">
        <v>0</v>
      </c>
      <c r="F1215" s="1">
        <v>0</v>
      </c>
      <c r="G1215" s="2">
        <f t="shared" si="22"/>
        <v>2175698.2434400003</v>
      </c>
      <c r="H1215" s="2">
        <f t="shared" si="23"/>
        <v>0.53000000037718564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609958.87</v>
      </c>
      <c r="D1216" s="1">
        <f>BILANCA!E239</f>
        <v>4384025.4000000004</v>
      </c>
      <c r="E1216" s="1">
        <v>0</v>
      </c>
      <c r="F1216" s="1">
        <v>0</v>
      </c>
      <c r="G1216" s="2">
        <f t="shared" si="22"/>
        <v>2185076.2531100004</v>
      </c>
      <c r="H1216" s="2">
        <f t="shared" si="23"/>
        <v>0.53000000037718564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16152.23</v>
      </c>
      <c r="D1217" s="1">
        <f>BILANCA!E240</f>
        <v>4131778.99</v>
      </c>
      <c r="E1217" s="1">
        <v>0</v>
      </c>
      <c r="F1217" s="1">
        <v>0</v>
      </c>
      <c r="G1217" s="2">
        <f t="shared" si="22"/>
        <v>1937452.1891400001</v>
      </c>
      <c r="H1217" s="2">
        <f t="shared" si="23"/>
        <v>0.23999999977604602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593806.64</v>
      </c>
      <c r="D1218" s="1">
        <f>BILANCA!E241</f>
        <v>252246.41</v>
      </c>
      <c r="E1218" s="1">
        <v>0</v>
      </c>
      <c r="F1218" s="1">
        <v>0</v>
      </c>
      <c r="G1218" s="2">
        <f t="shared" si="22"/>
        <v>258100.37309999997</v>
      </c>
      <c r="H1218" s="2">
        <f t="shared" si="23"/>
        <v>0.76999999998952262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-611466.82999999996</v>
      </c>
      <c r="D1222" s="1">
        <f>BILANCA!E245</f>
        <v>-1312421.31</v>
      </c>
      <c r="E1222" s="1">
        <v>0</v>
      </c>
      <c r="F1222" s="1">
        <v>0</v>
      </c>
      <c r="G1222" s="2">
        <f t="shared" si="22"/>
        <v>-773477.95854999998</v>
      </c>
      <c r="H1222" s="2">
        <f t="shared" si="23"/>
        <v>0.48000000009778887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611466.82999999996</v>
      </c>
      <c r="D1227" s="1">
        <f>BILANCA!E250</f>
        <v>1312421.31</v>
      </c>
      <c r="E1227" s="1">
        <v>0</v>
      </c>
      <c r="F1227" s="1">
        <v>0</v>
      </c>
      <c r="G1227" s="2">
        <f t="shared" si="22"/>
        <v>789659.50579999993</v>
      </c>
      <c r="H1227" s="2">
        <f t="shared" si="23"/>
        <v>0.48000000009778887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611466.82999999996</v>
      </c>
      <c r="D1228" s="1">
        <f>BILANCA!E251</f>
        <v>878411.75</v>
      </c>
      <c r="E1228" s="1">
        <v>0</v>
      </c>
      <c r="F1228" s="1">
        <v>0</v>
      </c>
      <c r="G1228" s="2">
        <f t="shared" si="22"/>
        <v>580231.13084999996</v>
      </c>
      <c r="H1228" s="2">
        <f t="shared" si="23"/>
        <v>0.42000000004190952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423822.27</v>
      </c>
      <c r="E1229" s="1">
        <v>0</v>
      </c>
      <c r="F1229" s="1">
        <v>0</v>
      </c>
      <c r="G1229" s="2">
        <f t="shared" si="22"/>
        <v>208520.55684</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10187.290000000001</v>
      </c>
      <c r="E1230" s="1">
        <v>0</v>
      </c>
      <c r="F1230" s="1">
        <v>0</v>
      </c>
      <c r="G1230" s="2">
        <f t="shared" si="22"/>
        <v>5032.5212600000004</v>
      </c>
      <c r="H1230" s="2">
        <f t="shared" si="23"/>
        <v>0.29000000000087311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370629.35</v>
      </c>
      <c r="D1232" s="1">
        <f>BILANCA!E255</f>
        <v>708053.43</v>
      </c>
      <c r="E1232" s="1">
        <v>0</v>
      </c>
      <c r="F1232" s="1">
        <v>0</v>
      </c>
      <c r="G1232" s="2">
        <f t="shared" si="22"/>
        <v>444897.31628999999</v>
      </c>
      <c r="H1232" s="2">
        <f t="shared" si="23"/>
        <v>0.78000000002793968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37982.519999999997</v>
      </c>
      <c r="D1240" s="1">
        <f>BILANCA!E264</f>
        <v>99837.54</v>
      </c>
      <c r="E1240" s="1">
        <v>0</v>
      </c>
      <c r="F1240" s="1">
        <v>0</v>
      </c>
      <c r="G1240" s="2">
        <f t="shared" si="22"/>
        <v>61078.003199999992</v>
      </c>
      <c r="H1240" s="2">
        <f t="shared" si="23"/>
        <v>0.94000000000960426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363818.53</v>
      </c>
      <c r="D1241" s="1">
        <f>BILANCA!E265</f>
        <v>640502.02</v>
      </c>
      <c r="E1241" s="1">
        <v>0</v>
      </c>
      <c r="F1241" s="1">
        <v>0</v>
      </c>
      <c r="G1241" s="2">
        <f t="shared" si="22"/>
        <v>424364.22305999999</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18224.38</v>
      </c>
      <c r="D1244" s="1">
        <f>BILANCA!E268</f>
        <v>17144.91</v>
      </c>
      <c r="E1244" s="1">
        <v>0</v>
      </c>
      <c r="F1244" s="1">
        <v>0</v>
      </c>
      <c r="G1244" s="2">
        <f t="shared" si="24"/>
        <v>13706.206200000001</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663.62</v>
      </c>
      <c r="D1247" s="1">
        <f>BILANCA!E271</f>
        <v>446.22</v>
      </c>
      <c r="E1247" s="1">
        <v>0</v>
      </c>
      <c r="F1247" s="1">
        <v>0</v>
      </c>
      <c r="G1247" s="2">
        <f t="shared" si="24"/>
        <v>410.79984000000002</v>
      </c>
      <c r="H1247" s="2">
        <f t="shared" si="23"/>
        <v>0.60000000000002274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397810.31</v>
      </c>
      <c r="D1263" s="1">
        <f>BILANCA!E287</f>
        <v>627881.17000000004</v>
      </c>
      <c r="E1263" s="1">
        <v>0</v>
      </c>
      <c r="F1263" s="1">
        <v>0</v>
      </c>
      <c r="G1263" s="2">
        <f t="shared" si="24"/>
        <v>463000.34200000006</v>
      </c>
      <c r="H1263" s="2">
        <f t="shared" si="23"/>
        <v>0.48000000003958121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339229.55</v>
      </c>
      <c r="D1264" s="1">
        <f>BILANCA!E288</f>
        <v>884529.32</v>
      </c>
      <c r="E1264" s="1">
        <v>0</v>
      </c>
      <c r="F1264" s="1">
        <v>0</v>
      </c>
      <c r="G1264" s="2">
        <f t="shared" si="24"/>
        <v>592428.98138999997</v>
      </c>
      <c r="H1264" s="2">
        <f t="shared" si="23"/>
        <v>0.76999999996041879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4510.3900000000003</v>
      </c>
      <c r="E1266" s="1">
        <v>0</v>
      </c>
      <c r="F1266" s="1">
        <v>0</v>
      </c>
      <c r="G1266" s="2">
        <f t="shared" si="24"/>
        <v>2552.8807400000001</v>
      </c>
      <c r="H1266" s="2">
        <f t="shared" si="23"/>
        <v>0.39000000000032742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6051982.5199999996</v>
      </c>
      <c r="D1383" s="1">
        <f>'RAS-funkcijski'!E89</f>
        <v>10105255.76</v>
      </c>
      <c r="E1383" s="1">
        <v>0</v>
      </c>
      <c r="F1383" s="1">
        <v>0</v>
      </c>
      <c r="G1383" s="2">
        <f t="shared" si="24"/>
        <v>2232311.9934</v>
      </c>
      <c r="H1383" s="2">
        <f t="shared" si="27"/>
        <v>0.72000000067055225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6051982.5199999996</v>
      </c>
      <c r="D1388" s="1">
        <f>'RAS-funkcijski'!E94</f>
        <v>10105255.76</v>
      </c>
      <c r="E1388" s="1">
        <v>0</v>
      </c>
      <c r="F1388" s="1">
        <v>0</v>
      </c>
      <c r="G1388" s="2">
        <f t="shared" si="24"/>
        <v>2363624.4635999999</v>
      </c>
      <c r="H1388" s="2">
        <f t="shared" si="27"/>
        <v>0.72000000067055225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6051982.5199999996</v>
      </c>
      <c r="D1389" s="1">
        <f>'RAS-funkcijski'!E95</f>
        <v>10105255.76</v>
      </c>
      <c r="E1389" s="1">
        <v>0</v>
      </c>
      <c r="F1389" s="1">
        <v>0</v>
      </c>
      <c r="G1389" s="2">
        <f t="shared" si="24"/>
        <v>2389886.9576399997</v>
      </c>
      <c r="H1389" s="2">
        <f t="shared" si="27"/>
        <v>0.72000000067055225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6051982.5199999996</v>
      </c>
      <c r="D1435" s="13">
        <f>'RAS-funkcijski'!E141</f>
        <v>10105255.76</v>
      </c>
      <c r="E1435" s="13">
        <v>0</v>
      </c>
      <c r="F1435" s="13">
        <v>0</v>
      </c>
      <c r="G1435" s="14">
        <f t="shared" si="24"/>
        <v>3597961.6834800001</v>
      </c>
      <c r="H1435" s="14">
        <f t="shared" si="27"/>
        <v>0.72000000067055225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232111.3</v>
      </c>
      <c r="D1436" s="6">
        <f>'P-VRIO'!E5</f>
        <v>232111.3</v>
      </c>
      <c r="E1436" s="6">
        <v>0</v>
      </c>
      <c r="F1436" s="6">
        <v>0</v>
      </c>
      <c r="G1436" s="7">
        <f t="shared" si="24"/>
        <v>696.33389999999997</v>
      </c>
      <c r="H1436" s="7">
        <f t="shared" si="27"/>
        <v>0.59999999997671694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232111.3</v>
      </c>
      <c r="D1453" s="1">
        <f>'P-VRIO'!E22</f>
        <v>232111.3</v>
      </c>
      <c r="E1453" s="1">
        <v>0</v>
      </c>
      <c r="F1453" s="1">
        <v>0</v>
      </c>
      <c r="G1453" s="2">
        <f t="shared" si="24"/>
        <v>12534.010199999999</v>
      </c>
      <c r="H1453" s="2">
        <f t="shared" si="27"/>
        <v>0.59999999997671694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230907.72</v>
      </c>
      <c r="D1454" s="1">
        <f>'P-VRIO'!E23</f>
        <v>230907.72</v>
      </c>
      <c r="E1454" s="1">
        <v>0</v>
      </c>
      <c r="F1454" s="1">
        <v>0</v>
      </c>
      <c r="G1454" s="2">
        <f t="shared" si="24"/>
        <v>13161.740040000001</v>
      </c>
      <c r="H1454" s="2">
        <f t="shared" si="27"/>
        <v>0.55999999999767169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230907.72</v>
      </c>
      <c r="D1456" s="1">
        <f>'P-VRIO'!E25</f>
        <v>230907.72</v>
      </c>
      <c r="E1456" s="1">
        <v>0</v>
      </c>
      <c r="F1456" s="1">
        <v>0</v>
      </c>
      <c r="G1456" s="2">
        <f t="shared" si="24"/>
        <v>14547.186360000002</v>
      </c>
      <c r="H1456" s="2">
        <f t="shared" si="27"/>
        <v>0.55999999999767169</v>
      </c>
      <c r="I1456" s="10">
        <f t="shared" si="30"/>
        <v>8146.4243615661308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1203.58</v>
      </c>
      <c r="D1461" s="1">
        <f>'P-VRIO'!E30</f>
        <v>1203.58</v>
      </c>
      <c r="E1461" s="1">
        <v>0</v>
      </c>
      <c r="F1461" s="1">
        <v>0</v>
      </c>
      <c r="G1461" s="2">
        <f t="shared" si="24"/>
        <v>93.879239999999982</v>
      </c>
      <c r="H1461" s="2">
        <f t="shared" si="27"/>
        <v>0.84000000000014552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1203.58</v>
      </c>
      <c r="D1467" s="1">
        <f>'P-VRIO'!E36</f>
        <v>1203.58</v>
      </c>
      <c r="E1467" s="1">
        <v>0</v>
      </c>
      <c r="F1467" s="1">
        <v>0</v>
      </c>
      <c r="G1467" s="2">
        <f t="shared" si="24"/>
        <v>115.54367999999999</v>
      </c>
      <c r="H1467" s="2">
        <f t="shared" si="27"/>
        <v>0.84000000000014552</v>
      </c>
      <c r="I1467" s="10">
        <f t="shared" si="31"/>
        <v>97.056691200016814</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10140.16</v>
      </c>
      <c r="D1469" s="1">
        <f>'P-VRIO'!E38</f>
        <v>10140.16</v>
      </c>
      <c r="E1469" s="1">
        <v>0</v>
      </c>
      <c r="F1469" s="1">
        <v>0</v>
      </c>
      <c r="G1469" s="2">
        <f t="shared" si="24"/>
        <v>1034.2963199999999</v>
      </c>
      <c r="H1469" s="2">
        <f t="shared" si="27"/>
        <v>0.31999999999970896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10140.16</v>
      </c>
      <c r="D1475" s="1">
        <f>'P-VRIO'!E44</f>
        <v>10140.16</v>
      </c>
      <c r="E1475" s="1">
        <v>0</v>
      </c>
      <c r="F1475" s="1">
        <v>0</v>
      </c>
      <c r="G1475" s="2">
        <f t="shared" si="24"/>
        <v>1216.8191999999999</v>
      </c>
      <c r="H1475" s="2">
        <f t="shared" si="27"/>
        <v>0.31999999999970896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10140.16</v>
      </c>
      <c r="D1476" s="1">
        <f>'P-VRIO'!E45</f>
        <v>10140.16</v>
      </c>
      <c r="E1476" s="1">
        <v>0</v>
      </c>
      <c r="F1476" s="1">
        <v>0</v>
      </c>
      <c r="G1476" s="2">
        <f t="shared" si="24"/>
        <v>1247.2396799999999</v>
      </c>
      <c r="H1476" s="2">
        <f t="shared" si="27"/>
        <v>0.31999999999970896</v>
      </c>
      <c r="I1476" s="10">
        <f t="shared" ref="I1476:I1479" si="33">G1476*H1476</f>
        <v>399.11669759963695</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1372322.22</v>
      </c>
      <c r="D1480" s="6"/>
      <c r="E1480" s="6">
        <v>0</v>
      </c>
      <c r="F1480" s="6">
        <v>0</v>
      </c>
      <c r="G1480" s="7">
        <f t="shared" ref="G1480:G1580" si="34">B1480/1000*C1480</f>
        <v>1372.32222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9998996.9499999993</v>
      </c>
      <c r="D1481" s="1">
        <v>0</v>
      </c>
      <c r="E1481" s="1">
        <v>0</v>
      </c>
      <c r="F1481" s="1">
        <v>0</v>
      </c>
      <c r="G1481" s="2">
        <f t="shared" si="34"/>
        <v>19997.993899999998</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9851236.5899999999</v>
      </c>
      <c r="D1483" s="1">
        <v>0</v>
      </c>
      <c r="E1483" s="1">
        <v>0</v>
      </c>
      <c r="F1483" s="1">
        <v>0</v>
      </c>
      <c r="G1483" s="2">
        <f t="shared" si="34"/>
        <v>39404.946360000002</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7761488.2199999997</v>
      </c>
      <c r="D1484" s="1">
        <v>0</v>
      </c>
      <c r="E1484" s="1">
        <v>0</v>
      </c>
      <c r="F1484" s="1">
        <v>0</v>
      </c>
      <c r="G1484" s="2">
        <f t="shared" si="34"/>
        <v>38807.441099999996</v>
      </c>
      <c r="H1484" s="2">
        <f t="shared" si="35"/>
        <v>0.21999999973922968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1888550.57</v>
      </c>
      <c r="D1485" s="1">
        <v>0</v>
      </c>
      <c r="E1485" s="1">
        <v>0</v>
      </c>
      <c r="F1485" s="1">
        <v>0</v>
      </c>
      <c r="G1485" s="2">
        <f t="shared" si="34"/>
        <v>11331.30342</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5747.33</v>
      </c>
      <c r="D1486" s="1">
        <v>0</v>
      </c>
      <c r="E1486" s="1">
        <v>0</v>
      </c>
      <c r="F1486" s="1">
        <v>0</v>
      </c>
      <c r="G1486" s="2">
        <f t="shared" si="34"/>
        <v>40.231310000000001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195450.47</v>
      </c>
      <c r="D1491" s="1">
        <v>0</v>
      </c>
      <c r="E1491" s="1">
        <v>0</v>
      </c>
      <c r="F1491" s="1">
        <v>0</v>
      </c>
      <c r="G1491" s="2">
        <f t="shared" si="34"/>
        <v>2345.4056399999999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147760.35999999999</v>
      </c>
      <c r="D1492" s="1">
        <v>0</v>
      </c>
      <c r="E1492" s="1">
        <v>0</v>
      </c>
      <c r="F1492" s="1">
        <v>0</v>
      </c>
      <c r="G1492" s="2">
        <f t="shared" si="34"/>
        <v>1920.8846799999997</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9854398.290000001</v>
      </c>
      <c r="D1499" s="1">
        <v>0</v>
      </c>
      <c r="E1499" s="1">
        <v>0</v>
      </c>
      <c r="F1499" s="1">
        <v>0</v>
      </c>
      <c r="G1499" s="2">
        <f t="shared" si="34"/>
        <v>197087.96580000003</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9704915.7600000016</v>
      </c>
      <c r="D1501" s="1">
        <v>0</v>
      </c>
      <c r="E1501" s="1">
        <v>0</v>
      </c>
      <c r="F1501" s="1">
        <v>0</v>
      </c>
      <c r="G1501" s="2">
        <f t="shared" si="34"/>
        <v>213508.14672000002</v>
      </c>
      <c r="H1501" s="2">
        <f t="shared" si="35"/>
        <v>0.23999999836087227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7780293.1900000004</v>
      </c>
      <c r="D1502" s="1">
        <v>0</v>
      </c>
      <c r="E1502" s="1">
        <v>0</v>
      </c>
      <c r="F1502" s="1">
        <v>0</v>
      </c>
      <c r="G1502" s="2">
        <f t="shared" si="34"/>
        <v>178946.74337000001</v>
      </c>
      <c r="H1502" s="2">
        <f t="shared" si="35"/>
        <v>0.19000000040978193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1721523.77</v>
      </c>
      <c r="D1503" s="1">
        <v>0</v>
      </c>
      <c r="E1503" s="1">
        <v>0</v>
      </c>
      <c r="F1503" s="1">
        <v>0</v>
      </c>
      <c r="G1503" s="2">
        <f t="shared" si="34"/>
        <v>41316.570480000002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6284.14</v>
      </c>
      <c r="D1504" s="1">
        <v>0</v>
      </c>
      <c r="E1504" s="1">
        <v>0</v>
      </c>
      <c r="F1504" s="1">
        <v>0</v>
      </c>
      <c r="G1504" s="2">
        <f t="shared" si="34"/>
        <v>157.10350000000003</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1890.4</v>
      </c>
      <c r="D1508" s="1">
        <v>0</v>
      </c>
      <c r="E1508" s="1">
        <v>0</v>
      </c>
      <c r="F1508" s="1">
        <v>0</v>
      </c>
      <c r="G1508" s="2">
        <f t="shared" si="34"/>
        <v>54.821600000000004</v>
      </c>
      <c r="H1508" s="2">
        <f t="shared" si="35"/>
        <v>0.40000000000009095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194924.26</v>
      </c>
      <c r="D1509" s="1">
        <v>0</v>
      </c>
      <c r="E1509" s="1">
        <v>0</v>
      </c>
      <c r="F1509" s="1">
        <v>0</v>
      </c>
      <c r="G1509" s="2">
        <f t="shared" si="34"/>
        <v>5847.7277999999997</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149482.53</v>
      </c>
      <c r="D1510" s="1">
        <v>0</v>
      </c>
      <c r="E1510" s="1">
        <v>0</v>
      </c>
      <c r="F1510" s="1">
        <v>0</v>
      </c>
      <c r="G1510" s="2">
        <f t="shared" si="34"/>
        <v>4633.9584299999997</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1516920.879999999</v>
      </c>
      <c r="D1517" s="1">
        <v>0</v>
      </c>
      <c r="E1517" s="1">
        <v>0</v>
      </c>
      <c r="F1517" s="1">
        <v>0</v>
      </c>
      <c r="G1517" s="2">
        <f t="shared" si="34"/>
        <v>57642.993439999962</v>
      </c>
      <c r="H1517" s="2">
        <f t="shared" si="35"/>
        <v>0.12000000104308128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873045.96</v>
      </c>
      <c r="D1518" s="1">
        <v>0</v>
      </c>
      <c r="E1518" s="1">
        <v>0</v>
      </c>
      <c r="F1518" s="1">
        <v>0</v>
      </c>
      <c r="G1518" s="2">
        <f t="shared" si="34"/>
        <v>34048.792439999997</v>
      </c>
      <c r="H1518" s="2">
        <f t="shared" si="35"/>
        <v>4.0000000037252903E-2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868535.57</v>
      </c>
      <c r="D1524" s="1">
        <v>0</v>
      </c>
      <c r="E1524" s="1">
        <v>0</v>
      </c>
      <c r="F1524" s="1">
        <v>0</v>
      </c>
      <c r="G1524" s="2">
        <f t="shared" si="34"/>
        <v>39084.100649999993</v>
      </c>
      <c r="H1524" s="2">
        <f t="shared" si="35"/>
        <v>0.43000000005122274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857342.21</v>
      </c>
      <c r="D1530" s="1">
        <v>0</v>
      </c>
      <c r="E1530" s="1">
        <v>0</v>
      </c>
      <c r="F1530" s="1">
        <v>0</v>
      </c>
      <c r="G1530" s="2">
        <f t="shared" si="34"/>
        <v>43724.452709999998</v>
      </c>
      <c r="H1530" s="2">
        <f t="shared" si="35"/>
        <v>0.2099999999627471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227092.07</v>
      </c>
      <c r="D1531" s="1">
        <v>0</v>
      </c>
      <c r="E1531" s="1">
        <v>0</v>
      </c>
      <c r="F1531" s="1">
        <v>0</v>
      </c>
      <c r="G1531" s="2">
        <f t="shared" si="34"/>
        <v>11808.78764</v>
      </c>
      <c r="H1531" s="2">
        <f t="shared" si="35"/>
        <v>7.0000000006984919E-2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111704.37</v>
      </c>
      <c r="D1532" s="1">
        <v>0</v>
      </c>
      <c r="E1532" s="1">
        <v>0</v>
      </c>
      <c r="F1532" s="1">
        <v>0</v>
      </c>
      <c r="G1532" s="2">
        <f t="shared" si="34"/>
        <v>5920.3316099999993</v>
      </c>
      <c r="H1532" s="2">
        <f t="shared" si="35"/>
        <v>0.36999999999534339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439091.27</v>
      </c>
      <c r="D1533" s="1">
        <v>0</v>
      </c>
      <c r="E1533" s="1">
        <v>0</v>
      </c>
      <c r="F1533" s="1">
        <v>0</v>
      </c>
      <c r="G1533" s="2">
        <f t="shared" si="34"/>
        <v>23710.92858</v>
      </c>
      <c r="H1533" s="2">
        <f t="shared" si="35"/>
        <v>0.27000000001862645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79454.5</v>
      </c>
      <c r="D1534" s="1">
        <v>0</v>
      </c>
      <c r="E1534" s="1">
        <v>0</v>
      </c>
      <c r="F1534" s="1">
        <v>0</v>
      </c>
      <c r="G1534" s="2">
        <f t="shared" si="34"/>
        <v>4369.9975000000004</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2661.69</v>
      </c>
      <c r="D1535" s="1">
        <v>0</v>
      </c>
      <c r="E1535" s="1">
        <v>0</v>
      </c>
      <c r="F1535" s="1">
        <v>0</v>
      </c>
      <c r="G1535" s="2">
        <f t="shared" si="34"/>
        <v>149.05464000000001</v>
      </c>
      <c r="H1535" s="2">
        <f t="shared" si="35"/>
        <v>0.30999999999994543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2661.69</v>
      </c>
      <c r="D1536" s="1">
        <v>0</v>
      </c>
      <c r="E1536" s="1">
        <v>0</v>
      </c>
      <c r="F1536" s="1">
        <v>0</v>
      </c>
      <c r="G1536" s="2">
        <f t="shared" si="34"/>
        <v>151.71633</v>
      </c>
      <c r="H1536" s="2">
        <f t="shared" si="35"/>
        <v>0.30999999999994543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8531.67</v>
      </c>
      <c r="D1560" s="1">
        <v>0</v>
      </c>
      <c r="E1560" s="1">
        <v>0</v>
      </c>
      <c r="F1560" s="1">
        <v>0</v>
      </c>
      <c r="G1560" s="2">
        <f t="shared" si="34"/>
        <v>691.06527000000006</v>
      </c>
      <c r="H1560" s="2">
        <f t="shared" si="35"/>
        <v>0.32999999999992724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8531.67</v>
      </c>
      <c r="D1561" s="1">
        <v>0</v>
      </c>
      <c r="E1561" s="1">
        <v>0</v>
      </c>
      <c r="F1561" s="1">
        <v>0</v>
      </c>
      <c r="G1561" s="2">
        <f t="shared" si="34"/>
        <v>699.59694000000002</v>
      </c>
      <c r="H1561" s="2">
        <f t="shared" si="35"/>
        <v>0.32999999999992724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4510.3900000000003</v>
      </c>
      <c r="D1565" s="1">
        <v>0</v>
      </c>
      <c r="E1565" s="1">
        <v>0</v>
      </c>
      <c r="F1565" s="1">
        <v>0</v>
      </c>
      <c r="G1565" s="2">
        <f t="shared" si="34"/>
        <v>387.89353999999997</v>
      </c>
      <c r="H1565" s="2">
        <f t="shared" si="35"/>
        <v>0.39000000000032742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4510.3900000000003</v>
      </c>
      <c r="D1568" s="1">
        <v>0</v>
      </c>
      <c r="E1568" s="1">
        <v>0</v>
      </c>
      <c r="F1568" s="1">
        <v>0</v>
      </c>
      <c r="G1568" s="2">
        <f t="shared" si="34"/>
        <v>401.42471</v>
      </c>
      <c r="H1568" s="2">
        <f t="shared" si="35"/>
        <v>0.39000000000032742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643874.92000000004</v>
      </c>
      <c r="D1576" s="1">
        <v>0</v>
      </c>
      <c r="E1576" s="1">
        <v>0</v>
      </c>
      <c r="F1576" s="1">
        <v>0</v>
      </c>
      <c r="G1576" s="2">
        <f t="shared" si="34"/>
        <v>62455.867240000007</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643874.92000000004</v>
      </c>
      <c r="D1578" s="1">
        <v>0</v>
      </c>
      <c r="E1578" s="1">
        <v>0</v>
      </c>
      <c r="F1578" s="1">
        <v>0</v>
      </c>
      <c r="G1578" s="2">
        <f t="shared" si="34"/>
        <v>63743.617080000004</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5993616.5800000001</v>
      </c>
      <c r="I16" s="170">
        <f>'PR-RAS'!E6</f>
        <v>9811163.9999999981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5924648.3300000001</v>
      </c>
      <c r="I17" s="170">
        <f>'PR-RAS'!E151</f>
        <v>9945606.7699999977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611466.83000000042</v>
      </c>
      <c r="I19" s="171">
        <f>'PR-RAS'!E646</f>
        <v>1312421.3100000005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602294.19999999984</v>
      </c>
      <c r="I20" s="173">
        <f>BILANCA!E7</f>
        <v>4369967.1300000008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503867.05000000005</v>
      </c>
      <c r="I21" s="175">
        <f>BILANCA!E68</f>
        <v>926611.2699999999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737039.86</v>
      </c>
      <c r="I22" s="175">
        <f>BILANCA!E176</f>
        <v>1516920.8799999997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369121.39</v>
      </c>
      <c r="I23" s="177">
        <f>BILANCA!E237</f>
        <v>3779657.5200000005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6051982.5199999996</v>
      </c>
      <c r="I28" s="179">
        <f>'RAS-funkcijski'!E141</f>
        <v>10105255.76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232111.3</v>
      </c>
      <c r="I29" s="173">
        <f>'P-VRIO'!E5</f>
        <v>232111.3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232111.3</v>
      </c>
      <c r="I30" s="175">
        <f>'P-VRIO'!E22</f>
        <v>232111.3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10140.16</v>
      </c>
      <c r="I31" s="175">
        <f>'P-VRIO'!E38</f>
        <v>10140.16</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10140.16</v>
      </c>
      <c r="I32" s="179">
        <f>'P-VRIO'!E44</f>
        <v>10140.16</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1372322.22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1516920.879999999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873045.96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643874.92000000004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4" zoomScale="140" zoomScaleNormal="140" workbookViewId="0">
      <selection activeCell="G648" sqref="G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5993616.5800000001</v>
      </c>
      <c r="E6" s="51">
        <f>E7+E44+E50+E82+E106+E124+E133+E139</f>
        <v>9811163.9999999981</v>
      </c>
      <c r="F6" s="52">
        <f t="shared" ref="F6:F131" si="0">IF(D6&lt;&gt;0,IF(E6/D6&gt;=100,"&gt;&gt;100",E6/D6*100),"-")</f>
        <v>163.69355411787114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249897.53</v>
      </c>
      <c r="E50" s="51">
        <f>E51+E54+E59+E62+E65+E68+E71+E74+E77</f>
        <v>751294.44000000006</v>
      </c>
      <c r="F50" s="52">
        <f t="shared" si="0"/>
        <v>300.6410027342007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53555.13</v>
      </c>
      <c r="E62" s="51">
        <f t="shared" si="13"/>
        <v>34810.5</v>
      </c>
      <c r="F62" s="52">
        <f t="shared" si="0"/>
        <v>64.999375409974732</v>
      </c>
    </row>
    <row r="63" spans="1:6" ht="12.75" customHeight="1" x14ac:dyDescent="0.2">
      <c r="A63" s="53">
        <v>6341</v>
      </c>
      <c r="B63" s="85" t="s">
        <v>172</v>
      </c>
      <c r="C63" s="50" t="s">
        <v>173</v>
      </c>
      <c r="D63" s="242">
        <v>53555.13</v>
      </c>
      <c r="E63" s="242">
        <v>34810.5</v>
      </c>
      <c r="F63" s="52">
        <f t="shared" si="0"/>
        <v>64.999375409974732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196342.39999999999</v>
      </c>
      <c r="E68" s="51">
        <f t="shared" si="15"/>
        <v>246666.41</v>
      </c>
      <c r="F68" s="52">
        <f t="shared" si="0"/>
        <v>125.63073997261927</v>
      </c>
    </row>
    <row r="69" spans="1:6" ht="12.75" customHeight="1" x14ac:dyDescent="0.2">
      <c r="A69" s="53" t="s">
        <v>184</v>
      </c>
      <c r="B69" s="85" t="s">
        <v>185</v>
      </c>
      <c r="C69" s="50" t="s">
        <v>184</v>
      </c>
      <c r="D69" s="242">
        <v>196342.39999999999</v>
      </c>
      <c r="E69" s="242">
        <v>246666.41</v>
      </c>
      <c r="F69" s="52">
        <f t="shared" si="0"/>
        <v>125.63073997261927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469817.53</v>
      </c>
      <c r="F74" s="52" t="str">
        <f t="shared" si="0"/>
        <v>-</v>
      </c>
    </row>
    <row r="75" spans="1:6" ht="12.75" customHeight="1" x14ac:dyDescent="0.2">
      <c r="A75" s="53" t="s">
        <v>196</v>
      </c>
      <c r="B75" s="85" t="s">
        <v>197</v>
      </c>
      <c r="C75" s="50" t="s">
        <v>196</v>
      </c>
      <c r="D75" s="242">
        <v>0</v>
      </c>
      <c r="E75" s="242">
        <v>469817.53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5.88</v>
      </c>
      <c r="E82" s="51">
        <f t="shared" si="19"/>
        <v>1181.78</v>
      </c>
      <c r="F82" s="52" t="str">
        <f t="shared" si="0"/>
        <v>&gt;&gt;100</v>
      </c>
    </row>
    <row r="83" spans="1:6" ht="12.75" customHeight="1" x14ac:dyDescent="0.2">
      <c r="A83" s="53">
        <v>641</v>
      </c>
      <c r="B83" s="85" t="s">
        <v>212</v>
      </c>
      <c r="C83" s="50" t="s">
        <v>213</v>
      </c>
      <c r="D83" s="51">
        <f t="shared" ref="D83:E83" si="20">SUM(D84:D90)</f>
        <v>5.88</v>
      </c>
      <c r="E83" s="51">
        <f t="shared" si="20"/>
        <v>1181.78</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5.88</v>
      </c>
      <c r="E85" s="242">
        <v>18.079999999999998</v>
      </c>
      <c r="F85" s="52">
        <f t="shared" si="0"/>
        <v>307.48299319727892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1163.7</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20393.169999999998</v>
      </c>
      <c r="E106" s="51">
        <f t="shared" si="23"/>
        <v>22487.5</v>
      </c>
      <c r="F106" s="52">
        <f t="shared" si="0"/>
        <v>110.26976188596478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20393.169999999998</v>
      </c>
      <c r="E112" s="51">
        <f t="shared" si="25"/>
        <v>22487.5</v>
      </c>
      <c r="F112" s="52">
        <f t="shared" si="0"/>
        <v>110.26976188596478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20393.169999999998</v>
      </c>
      <c r="E117" s="242">
        <v>22487.5</v>
      </c>
      <c r="F117" s="52">
        <f t="shared" si="0"/>
        <v>110.26976188596478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153122.79999999999</v>
      </c>
      <c r="E124" s="51">
        <f t="shared" si="27"/>
        <v>295105.90000000002</v>
      </c>
      <c r="F124" s="52">
        <f t="shared" si="0"/>
        <v>192.72498935494912</v>
      </c>
    </row>
    <row r="125" spans="1:6" ht="12.75" customHeight="1" x14ac:dyDescent="0.2">
      <c r="A125" s="53">
        <v>661</v>
      </c>
      <c r="B125" s="86" t="s">
        <v>296</v>
      </c>
      <c r="C125" s="50" t="s">
        <v>297</v>
      </c>
      <c r="D125" s="51">
        <f t="shared" ref="D125:E125" si="28">SUM(D126:D127)</f>
        <v>152772.79999999999</v>
      </c>
      <c r="E125" s="51">
        <f t="shared" si="28"/>
        <v>289956.40000000002</v>
      </c>
      <c r="F125" s="52">
        <f t="shared" si="0"/>
        <v>189.7958275295079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152772.79999999999</v>
      </c>
      <c r="E127" s="242">
        <v>289956.40000000002</v>
      </c>
      <c r="F127" s="52">
        <f t="shared" si="0"/>
        <v>189.7958275295079</v>
      </c>
    </row>
    <row r="128" spans="1:6" ht="24" x14ac:dyDescent="0.2">
      <c r="A128" s="53">
        <v>663</v>
      </c>
      <c r="B128" s="231" t="s">
        <v>302</v>
      </c>
      <c r="C128" s="50" t="s">
        <v>303</v>
      </c>
      <c r="D128" s="51">
        <f t="shared" ref="D128:E128" si="29">SUM(D129:D132)</f>
        <v>350</v>
      </c>
      <c r="E128" s="51">
        <f t="shared" si="29"/>
        <v>5149.5</v>
      </c>
      <c r="F128" s="52">
        <f t="shared" si="0"/>
        <v>1471.2857142857142</v>
      </c>
    </row>
    <row r="129" spans="1:6" ht="12.75" customHeight="1" x14ac:dyDescent="0.2">
      <c r="A129" s="53">
        <v>6631</v>
      </c>
      <c r="B129" s="86" t="s">
        <v>304</v>
      </c>
      <c r="C129" s="50" t="s">
        <v>305</v>
      </c>
      <c r="D129" s="242">
        <v>350</v>
      </c>
      <c r="E129" s="242">
        <v>5149.5</v>
      </c>
      <c r="F129" s="52">
        <f t="shared" si="0"/>
        <v>1471.2857142857142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5552987.6100000003</v>
      </c>
      <c r="E133" s="51">
        <f t="shared" si="30"/>
        <v>8661172.2799999993</v>
      </c>
      <c r="F133" s="52">
        <f t="shared" ref="F133:F223" si="31">IF(D133&lt;&gt;0,IF(E133/D133&gt;=100,"&gt;&gt;100",E133/D133*100),"-")</f>
        <v>155.97319656184138</v>
      </c>
    </row>
    <row r="134" spans="1:6" ht="24" x14ac:dyDescent="0.2">
      <c r="A134" s="53">
        <v>671</v>
      </c>
      <c r="B134" s="232" t="s">
        <v>314</v>
      </c>
      <c r="C134" s="50" t="s">
        <v>315</v>
      </c>
      <c r="D134" s="51">
        <f t="shared" ref="D134:E134" si="32">SUM(D135:D137)</f>
        <v>457894.94</v>
      </c>
      <c r="E134" s="51">
        <f t="shared" si="32"/>
        <v>862114.69</v>
      </c>
      <c r="F134" s="52">
        <f t="shared" si="31"/>
        <v>188.27783726983313</v>
      </c>
    </row>
    <row r="135" spans="1:6" ht="12.75" customHeight="1" x14ac:dyDescent="0.2">
      <c r="A135" s="53">
        <v>6711</v>
      </c>
      <c r="B135" s="85" t="s">
        <v>316</v>
      </c>
      <c r="C135" s="50" t="s">
        <v>317</v>
      </c>
      <c r="D135" s="242">
        <v>334437.7</v>
      </c>
      <c r="E135" s="242">
        <v>733161.69</v>
      </c>
      <c r="F135" s="52">
        <f t="shared" si="31"/>
        <v>219.22220192280952</v>
      </c>
    </row>
    <row r="136" spans="1:6" ht="24" x14ac:dyDescent="0.2">
      <c r="A136" s="53">
        <v>6712</v>
      </c>
      <c r="B136" s="232" t="s">
        <v>318</v>
      </c>
      <c r="C136" s="50" t="s">
        <v>319</v>
      </c>
      <c r="D136" s="242">
        <v>123457.24</v>
      </c>
      <c r="E136" s="242">
        <v>128953</v>
      </c>
      <c r="F136" s="52">
        <f t="shared" si="31"/>
        <v>104.45154937855405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5095092.67</v>
      </c>
      <c r="E138" s="242">
        <v>7799057.5899999999</v>
      </c>
      <c r="F138" s="52">
        <f t="shared" si="31"/>
        <v>153.06998508429484</v>
      </c>
    </row>
    <row r="139" spans="1:6" ht="12.75" customHeight="1" x14ac:dyDescent="0.2">
      <c r="A139" s="53">
        <v>68</v>
      </c>
      <c r="B139" s="85" t="s">
        <v>324</v>
      </c>
      <c r="C139" s="50" t="s">
        <v>325</v>
      </c>
      <c r="D139" s="51">
        <f t="shared" ref="D139:E139" si="33">D140+D150</f>
        <v>17209.59</v>
      </c>
      <c r="E139" s="51">
        <f t="shared" si="33"/>
        <v>79922.100000000006</v>
      </c>
      <c r="F139" s="52">
        <f t="shared" si="31"/>
        <v>464.40443961767829</v>
      </c>
    </row>
    <row r="140" spans="1:6" ht="12.75" customHeight="1" x14ac:dyDescent="0.2">
      <c r="A140" s="53">
        <v>681</v>
      </c>
      <c r="B140" s="85" t="s">
        <v>326</v>
      </c>
      <c r="C140" s="50" t="s">
        <v>327</v>
      </c>
      <c r="D140" s="51">
        <f t="shared" ref="D140:E140" si="34">SUM(D141:D149)</f>
        <v>1144.27</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1144.27</v>
      </c>
      <c r="E149" s="242"/>
      <c r="F149" s="52">
        <f t="shared" si="31"/>
        <v>0</v>
      </c>
    </row>
    <row r="150" spans="1:6" ht="12.75" customHeight="1" x14ac:dyDescent="0.2">
      <c r="A150" s="53">
        <v>683</v>
      </c>
      <c r="B150" s="85" t="s">
        <v>346</v>
      </c>
      <c r="C150" s="50" t="s">
        <v>347</v>
      </c>
      <c r="D150" s="242">
        <v>16065.32</v>
      </c>
      <c r="E150" s="242">
        <v>79922.100000000006</v>
      </c>
      <c r="F150" s="52">
        <f t="shared" si="31"/>
        <v>497.48215410586283</v>
      </c>
    </row>
    <row r="151" spans="1:6" ht="12.75" customHeight="1" x14ac:dyDescent="0.2">
      <c r="A151" s="53">
        <v>3</v>
      </c>
      <c r="B151" s="85" t="s">
        <v>348</v>
      </c>
      <c r="C151" s="50" t="s">
        <v>56</v>
      </c>
      <c r="D151" s="51">
        <f t="shared" ref="D151:E151" si="35">D152+D163+D196+D215+D224+D252+D263</f>
        <v>5924648.3300000001</v>
      </c>
      <c r="E151" s="51">
        <f t="shared" si="35"/>
        <v>9945606.7699999977</v>
      </c>
      <c r="F151" s="52">
        <f t="shared" si="31"/>
        <v>167.86830569570697</v>
      </c>
    </row>
    <row r="152" spans="1:6" ht="12.75" customHeight="1" x14ac:dyDescent="0.2">
      <c r="A152" s="53">
        <v>31</v>
      </c>
      <c r="B152" s="85" t="s">
        <v>349</v>
      </c>
      <c r="C152" s="50" t="s">
        <v>35</v>
      </c>
      <c r="D152" s="51">
        <f t="shared" ref="D152:E152" si="36">D153+D158+D159</f>
        <v>4578260.25</v>
      </c>
      <c r="E152" s="51">
        <f t="shared" si="36"/>
        <v>7857175.6199999992</v>
      </c>
      <c r="F152" s="52">
        <f t="shared" si="31"/>
        <v>171.61924379462698</v>
      </c>
    </row>
    <row r="153" spans="1:6" ht="12.75" customHeight="1" x14ac:dyDescent="0.2">
      <c r="A153" s="53">
        <v>311</v>
      </c>
      <c r="B153" s="85" t="s">
        <v>350</v>
      </c>
      <c r="C153" s="50" t="s">
        <v>351</v>
      </c>
      <c r="D153" s="51">
        <f t="shared" ref="D153:E153" si="37">SUM(D154:D157)</f>
        <v>3793948.95</v>
      </c>
      <c r="E153" s="51">
        <f t="shared" si="37"/>
        <v>6552400.7199999997</v>
      </c>
      <c r="F153" s="52">
        <f t="shared" si="31"/>
        <v>172.70661272339999</v>
      </c>
    </row>
    <row r="154" spans="1:6" ht="12.75" customHeight="1" x14ac:dyDescent="0.2">
      <c r="A154" s="53">
        <v>3111</v>
      </c>
      <c r="B154" s="85" t="s">
        <v>352</v>
      </c>
      <c r="C154" s="50" t="s">
        <v>353</v>
      </c>
      <c r="D154" s="242">
        <v>3307574.24</v>
      </c>
      <c r="E154" s="242">
        <v>6210548.5499999998</v>
      </c>
      <c r="F154" s="52">
        <f t="shared" si="31"/>
        <v>187.76747245437488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136609.68</v>
      </c>
      <c r="E156" s="242">
        <v>236135.66</v>
      </c>
      <c r="F156" s="52">
        <f t="shared" si="31"/>
        <v>172.85426625697389</v>
      </c>
    </row>
    <row r="157" spans="1:6" ht="12.75" customHeight="1" x14ac:dyDescent="0.2">
      <c r="A157" s="53">
        <v>3114</v>
      </c>
      <c r="B157" s="85" t="s">
        <v>358</v>
      </c>
      <c r="C157" s="50" t="s">
        <v>359</v>
      </c>
      <c r="D157" s="242">
        <v>349765.03</v>
      </c>
      <c r="E157" s="242">
        <v>105716.51</v>
      </c>
      <c r="F157" s="52">
        <f t="shared" si="31"/>
        <v>30.225008486411575</v>
      </c>
    </row>
    <row r="158" spans="1:6" ht="12.75" customHeight="1" x14ac:dyDescent="0.2">
      <c r="A158" s="53">
        <v>312</v>
      </c>
      <c r="B158" s="85" t="s">
        <v>360</v>
      </c>
      <c r="C158" s="50" t="s">
        <v>361</v>
      </c>
      <c r="D158" s="242">
        <v>199849.63</v>
      </c>
      <c r="E158" s="242">
        <v>288828.84000000003</v>
      </c>
      <c r="F158" s="52">
        <f t="shared" si="31"/>
        <v>144.52307967745551</v>
      </c>
    </row>
    <row r="159" spans="1:6" ht="12.75" customHeight="1" x14ac:dyDescent="0.2">
      <c r="A159" s="53">
        <v>313</v>
      </c>
      <c r="B159" s="85" t="s">
        <v>362</v>
      </c>
      <c r="C159" s="50" t="s">
        <v>363</v>
      </c>
      <c r="D159" s="51">
        <f t="shared" ref="D159:E159" si="38">SUM(D160:D162)</f>
        <v>584461.67000000004</v>
      </c>
      <c r="E159" s="51">
        <f t="shared" si="38"/>
        <v>1015946.06</v>
      </c>
      <c r="F159" s="52">
        <f t="shared" si="31"/>
        <v>173.82595166591506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584461.67000000004</v>
      </c>
      <c r="E161" s="242">
        <v>1015946.06</v>
      </c>
      <c r="F161" s="52">
        <f t="shared" si="31"/>
        <v>173.82595166591506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1335922.0600000003</v>
      </c>
      <c r="E163" s="51">
        <f t="shared" si="39"/>
        <v>1939756.44</v>
      </c>
      <c r="F163" s="52">
        <f t="shared" si="31"/>
        <v>145.1998210135103</v>
      </c>
    </row>
    <row r="164" spans="1:6" ht="12.75" customHeight="1" x14ac:dyDescent="0.2">
      <c r="A164" s="53">
        <v>321</v>
      </c>
      <c r="B164" s="85" t="s">
        <v>371</v>
      </c>
      <c r="C164" s="50" t="s">
        <v>372</v>
      </c>
      <c r="D164" s="51">
        <f t="shared" ref="D164:E164" si="40">SUM(D165:D168)</f>
        <v>131712.91</v>
      </c>
      <c r="E164" s="51">
        <f t="shared" si="40"/>
        <v>249701.99000000002</v>
      </c>
      <c r="F164" s="52">
        <f t="shared" si="31"/>
        <v>189.58049746224575</v>
      </c>
    </row>
    <row r="165" spans="1:6" ht="12.75" customHeight="1" x14ac:dyDescent="0.2">
      <c r="A165" s="53">
        <v>3211</v>
      </c>
      <c r="B165" s="85" t="s">
        <v>373</v>
      </c>
      <c r="C165" s="50" t="s">
        <v>374</v>
      </c>
      <c r="D165" s="242">
        <v>18998.150000000001</v>
      </c>
      <c r="E165" s="242">
        <v>18498.98</v>
      </c>
      <c r="F165" s="52">
        <f t="shared" si="31"/>
        <v>97.372533641433506</v>
      </c>
    </row>
    <row r="166" spans="1:6" ht="12.75" customHeight="1" x14ac:dyDescent="0.2">
      <c r="A166" s="53">
        <v>3212</v>
      </c>
      <c r="B166" s="85" t="s">
        <v>375</v>
      </c>
      <c r="C166" s="50" t="s">
        <v>376</v>
      </c>
      <c r="D166" s="242">
        <v>103462.25</v>
      </c>
      <c r="E166" s="242">
        <v>223757.56</v>
      </c>
      <c r="F166" s="52">
        <f t="shared" si="31"/>
        <v>216.26976022655606</v>
      </c>
    </row>
    <row r="167" spans="1:6" ht="12.75" customHeight="1" x14ac:dyDescent="0.2">
      <c r="A167" s="53">
        <v>3213</v>
      </c>
      <c r="B167" s="85" t="s">
        <v>377</v>
      </c>
      <c r="C167" s="50" t="s">
        <v>378</v>
      </c>
      <c r="D167" s="242">
        <v>9252.51</v>
      </c>
      <c r="E167" s="242">
        <v>7445.45</v>
      </c>
      <c r="F167" s="52">
        <f t="shared" si="31"/>
        <v>80.469515839485723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518781.09</v>
      </c>
      <c r="E169" s="51">
        <f t="shared" si="41"/>
        <v>552063.48999999987</v>
      </c>
      <c r="F169" s="52">
        <f t="shared" si="31"/>
        <v>106.41549984021195</v>
      </c>
    </row>
    <row r="170" spans="1:6" ht="12.75" customHeight="1" x14ac:dyDescent="0.2">
      <c r="A170" s="53">
        <v>3221</v>
      </c>
      <c r="B170" s="85" t="s">
        <v>383</v>
      </c>
      <c r="C170" s="50" t="s">
        <v>384</v>
      </c>
      <c r="D170" s="242">
        <v>39807.379999999997</v>
      </c>
      <c r="E170" s="242">
        <v>54553.18</v>
      </c>
      <c r="F170" s="52">
        <f t="shared" si="31"/>
        <v>137.04287998858504</v>
      </c>
    </row>
    <row r="171" spans="1:6" ht="12.75" customHeight="1" x14ac:dyDescent="0.2">
      <c r="A171" s="53">
        <v>3222</v>
      </c>
      <c r="B171" s="85" t="s">
        <v>385</v>
      </c>
      <c r="C171" s="50" t="s">
        <v>386</v>
      </c>
      <c r="D171" s="242">
        <v>171787.07</v>
      </c>
      <c r="E171" s="242">
        <v>265260.09999999998</v>
      </c>
      <c r="F171" s="52">
        <f t="shared" si="31"/>
        <v>154.41214522140692</v>
      </c>
    </row>
    <row r="172" spans="1:6" ht="12.75" customHeight="1" x14ac:dyDescent="0.2">
      <c r="A172" s="53">
        <v>3223</v>
      </c>
      <c r="B172" s="85" t="s">
        <v>387</v>
      </c>
      <c r="C172" s="50" t="s">
        <v>388</v>
      </c>
      <c r="D172" s="242">
        <v>269064.05</v>
      </c>
      <c r="E172" s="242">
        <v>215611.61</v>
      </c>
      <c r="F172" s="52">
        <f t="shared" si="31"/>
        <v>80.133934652362512</v>
      </c>
    </row>
    <row r="173" spans="1:6" ht="12.75" customHeight="1" x14ac:dyDescent="0.2">
      <c r="A173" s="53">
        <v>3224</v>
      </c>
      <c r="B173" s="85" t="s">
        <v>389</v>
      </c>
      <c r="C173" s="50" t="s">
        <v>390</v>
      </c>
      <c r="D173" s="242">
        <v>18514.009999999998</v>
      </c>
      <c r="E173" s="242">
        <v>9619.6200000000008</v>
      </c>
      <c r="F173" s="52">
        <f t="shared" si="31"/>
        <v>51.95859784023019</v>
      </c>
    </row>
    <row r="174" spans="1:6" ht="12.75" customHeight="1" x14ac:dyDescent="0.2">
      <c r="A174" s="53">
        <v>3225</v>
      </c>
      <c r="B174" s="85" t="s">
        <v>391</v>
      </c>
      <c r="C174" s="50" t="s">
        <v>392</v>
      </c>
      <c r="D174" s="242">
        <v>18334.64</v>
      </c>
      <c r="E174" s="242">
        <v>6593.59</v>
      </c>
      <c r="F174" s="52">
        <f t="shared" si="31"/>
        <v>35.962473220090494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1273.94</v>
      </c>
      <c r="E176" s="242">
        <v>425.39</v>
      </c>
      <c r="F176" s="52">
        <f t="shared" si="31"/>
        <v>33.391682496820884</v>
      </c>
    </row>
    <row r="177" spans="1:6" ht="12.75" customHeight="1" x14ac:dyDescent="0.2">
      <c r="A177" s="53">
        <v>323</v>
      </c>
      <c r="B177" s="85" t="s">
        <v>397</v>
      </c>
      <c r="C177" s="50" t="s">
        <v>398</v>
      </c>
      <c r="D177" s="51">
        <f t="shared" ref="D177:E177" si="42">SUM(D178:D186)</f>
        <v>634649.91</v>
      </c>
      <c r="E177" s="51">
        <f t="shared" si="42"/>
        <v>1061906.6499999999</v>
      </c>
      <c r="F177" s="52">
        <f t="shared" si="31"/>
        <v>167.32164194272082</v>
      </c>
    </row>
    <row r="178" spans="1:6" ht="12.75" customHeight="1" x14ac:dyDescent="0.2">
      <c r="A178" s="53">
        <v>3231</v>
      </c>
      <c r="B178" s="85" t="s">
        <v>399</v>
      </c>
      <c r="C178" s="50" t="s">
        <v>400</v>
      </c>
      <c r="D178" s="242">
        <v>39628.69</v>
      </c>
      <c r="E178" s="242">
        <v>51024.23</v>
      </c>
      <c r="F178" s="52">
        <f t="shared" si="31"/>
        <v>128.75578274225063</v>
      </c>
    </row>
    <row r="179" spans="1:6" ht="12.75" customHeight="1" x14ac:dyDescent="0.2">
      <c r="A179" s="53">
        <v>3232</v>
      </c>
      <c r="B179" s="85" t="s">
        <v>401</v>
      </c>
      <c r="C179" s="50" t="s">
        <v>402</v>
      </c>
      <c r="D179" s="242">
        <v>118688.22</v>
      </c>
      <c r="E179" s="242">
        <v>241877.47</v>
      </c>
      <c r="F179" s="52">
        <f t="shared" si="31"/>
        <v>203.79231401397709</v>
      </c>
    </row>
    <row r="180" spans="1:6" ht="12.75" customHeight="1" x14ac:dyDescent="0.2">
      <c r="A180" s="53">
        <v>3233</v>
      </c>
      <c r="B180" s="85" t="s">
        <v>403</v>
      </c>
      <c r="C180" s="50" t="s">
        <v>404</v>
      </c>
      <c r="D180" s="242">
        <v>2239.65</v>
      </c>
      <c r="E180" s="242">
        <v>3512.9</v>
      </c>
      <c r="F180" s="52">
        <f t="shared" si="31"/>
        <v>156.85040073225727</v>
      </c>
    </row>
    <row r="181" spans="1:6" ht="12.75" customHeight="1" x14ac:dyDescent="0.2">
      <c r="A181" s="53">
        <v>3234</v>
      </c>
      <c r="B181" s="85" t="s">
        <v>405</v>
      </c>
      <c r="C181" s="50" t="s">
        <v>406</v>
      </c>
      <c r="D181" s="242">
        <v>42219.12</v>
      </c>
      <c r="E181" s="242">
        <v>79515.95</v>
      </c>
      <c r="F181" s="52">
        <f t="shared" si="31"/>
        <v>188.34108811363191</v>
      </c>
    </row>
    <row r="182" spans="1:6" ht="12.75" customHeight="1" x14ac:dyDescent="0.2">
      <c r="A182" s="53">
        <v>3235</v>
      </c>
      <c r="B182" s="85" t="s">
        <v>407</v>
      </c>
      <c r="C182" s="50" t="s">
        <v>408</v>
      </c>
      <c r="D182" s="242">
        <v>59752.27</v>
      </c>
      <c r="E182" s="242">
        <v>52690.98</v>
      </c>
      <c r="F182" s="52">
        <f t="shared" si="31"/>
        <v>88.182390392867092</v>
      </c>
    </row>
    <row r="183" spans="1:6" ht="12.75" customHeight="1" x14ac:dyDescent="0.2">
      <c r="A183" s="53">
        <v>3236</v>
      </c>
      <c r="B183" s="85" t="s">
        <v>409</v>
      </c>
      <c r="C183" s="50" t="s">
        <v>410</v>
      </c>
      <c r="D183" s="242">
        <v>97209.55</v>
      </c>
      <c r="E183" s="242">
        <v>230383.95</v>
      </c>
      <c r="F183" s="52">
        <f t="shared" si="31"/>
        <v>236.99723946875588</v>
      </c>
    </row>
    <row r="184" spans="1:6" ht="12.75" customHeight="1" x14ac:dyDescent="0.2">
      <c r="A184" s="53">
        <v>3237</v>
      </c>
      <c r="B184" s="85" t="s">
        <v>411</v>
      </c>
      <c r="C184" s="50" t="s">
        <v>412</v>
      </c>
      <c r="D184" s="242">
        <v>113831.38</v>
      </c>
      <c r="E184" s="242">
        <v>227698.93</v>
      </c>
      <c r="F184" s="52">
        <f t="shared" si="31"/>
        <v>200.03177506940526</v>
      </c>
    </row>
    <row r="185" spans="1:6" ht="12.75" customHeight="1" x14ac:dyDescent="0.2">
      <c r="A185" s="53">
        <v>3238</v>
      </c>
      <c r="B185" s="85" t="s">
        <v>413</v>
      </c>
      <c r="C185" s="50" t="s">
        <v>414</v>
      </c>
      <c r="D185" s="242">
        <v>34672.36</v>
      </c>
      <c r="E185" s="242">
        <v>60306.18</v>
      </c>
      <c r="F185" s="52">
        <f t="shared" si="31"/>
        <v>173.93156969989928</v>
      </c>
    </row>
    <row r="186" spans="1:6" ht="12.75" customHeight="1" x14ac:dyDescent="0.2">
      <c r="A186" s="53">
        <v>3239</v>
      </c>
      <c r="B186" s="85" t="s">
        <v>415</v>
      </c>
      <c r="C186" s="50" t="s">
        <v>416</v>
      </c>
      <c r="D186" s="242">
        <v>126408.67</v>
      </c>
      <c r="E186" s="242">
        <v>114896.06</v>
      </c>
      <c r="F186" s="52">
        <f t="shared" si="31"/>
        <v>90.892547164684188</v>
      </c>
    </row>
    <row r="187" spans="1:6" ht="12.75" customHeight="1" x14ac:dyDescent="0.2">
      <c r="A187" s="53">
        <v>324</v>
      </c>
      <c r="B187" s="85" t="s">
        <v>417</v>
      </c>
      <c r="C187" s="50" t="s">
        <v>418</v>
      </c>
      <c r="D187" s="242">
        <v>27.36</v>
      </c>
      <c r="E187" s="242"/>
      <c r="F187" s="52">
        <f t="shared" si="31"/>
        <v>0</v>
      </c>
    </row>
    <row r="188" spans="1:6" ht="12.75" customHeight="1" x14ac:dyDescent="0.2">
      <c r="A188" s="53">
        <v>329</v>
      </c>
      <c r="B188" s="85" t="s">
        <v>419</v>
      </c>
      <c r="C188" s="50" t="s">
        <v>420</v>
      </c>
      <c r="D188" s="51">
        <f t="shared" ref="D188:E188" si="43">SUM(D189:D195)</f>
        <v>50750.79</v>
      </c>
      <c r="E188" s="51">
        <f t="shared" si="43"/>
        <v>76084.310000000012</v>
      </c>
      <c r="F188" s="52">
        <f t="shared" si="31"/>
        <v>149.91748896913725</v>
      </c>
    </row>
    <row r="189" spans="1:6" ht="12.75" customHeight="1" x14ac:dyDescent="0.2">
      <c r="A189" s="53">
        <v>3291</v>
      </c>
      <c r="B189" s="232" t="s">
        <v>421</v>
      </c>
      <c r="C189" s="50" t="s">
        <v>422</v>
      </c>
      <c r="D189" s="242">
        <v>7338.96</v>
      </c>
      <c r="E189" s="242">
        <v>9669.23</v>
      </c>
      <c r="F189" s="52">
        <f t="shared" si="31"/>
        <v>131.752046611509</v>
      </c>
    </row>
    <row r="190" spans="1:6" ht="12.75" customHeight="1" x14ac:dyDescent="0.2">
      <c r="A190" s="53">
        <v>3292</v>
      </c>
      <c r="B190" s="85" t="s">
        <v>423</v>
      </c>
      <c r="C190" s="50" t="s">
        <v>424</v>
      </c>
      <c r="D190" s="242">
        <v>31790.799999999999</v>
      </c>
      <c r="E190" s="242">
        <v>36008.300000000003</v>
      </c>
      <c r="F190" s="52">
        <f t="shared" si="31"/>
        <v>113.26641669917083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2035.2</v>
      </c>
      <c r="E192" s="242">
        <v>2601.14</v>
      </c>
      <c r="F192" s="52">
        <f t="shared" si="31"/>
        <v>127.80758647798743</v>
      </c>
    </row>
    <row r="193" spans="1:6" ht="12.75" customHeight="1" x14ac:dyDescent="0.2">
      <c r="A193" s="53">
        <v>3295</v>
      </c>
      <c r="B193" s="85" t="s">
        <v>429</v>
      </c>
      <c r="C193" s="50" t="s">
        <v>430</v>
      </c>
      <c r="D193" s="242">
        <v>3501.79</v>
      </c>
      <c r="E193" s="242">
        <v>17354.13</v>
      </c>
      <c r="F193" s="52">
        <f t="shared" si="31"/>
        <v>495.57883253992958</v>
      </c>
    </row>
    <row r="194" spans="1:6" ht="12.75" customHeight="1" x14ac:dyDescent="0.2">
      <c r="A194" s="53" t="s">
        <v>431</v>
      </c>
      <c r="B194" s="85" t="s">
        <v>432</v>
      </c>
      <c r="C194" s="50" t="s">
        <v>431</v>
      </c>
      <c r="D194" s="242">
        <v>5983.14</v>
      </c>
      <c r="E194" s="242">
        <v>10151.209999999999</v>
      </c>
      <c r="F194" s="52">
        <f t="shared" si="31"/>
        <v>169.6635880156573</v>
      </c>
    </row>
    <row r="195" spans="1:6" ht="12.75" customHeight="1" x14ac:dyDescent="0.2">
      <c r="A195" s="53">
        <v>3299</v>
      </c>
      <c r="B195" s="85" t="s">
        <v>433</v>
      </c>
      <c r="C195" s="50" t="s">
        <v>434</v>
      </c>
      <c r="D195" s="242">
        <v>100.9</v>
      </c>
      <c r="E195" s="242">
        <v>300.3</v>
      </c>
      <c r="F195" s="52">
        <f t="shared" si="31"/>
        <v>297.62140733399406</v>
      </c>
    </row>
    <row r="196" spans="1:6" ht="12.75" customHeight="1" x14ac:dyDescent="0.2">
      <c r="A196" s="53">
        <v>34</v>
      </c>
      <c r="B196" s="232" t="s">
        <v>435</v>
      </c>
      <c r="C196" s="50" t="s">
        <v>436</v>
      </c>
      <c r="D196" s="51">
        <f t="shared" ref="D196:E196" si="44">D197+D202+D210</f>
        <v>9268.77</v>
      </c>
      <c r="E196" s="51">
        <f t="shared" si="44"/>
        <v>18053.59</v>
      </c>
      <c r="F196" s="52">
        <f t="shared" si="31"/>
        <v>194.77870310731629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9268.77</v>
      </c>
      <c r="E210" s="51">
        <f t="shared" si="47"/>
        <v>18053.59</v>
      </c>
      <c r="F210" s="52">
        <f t="shared" si="31"/>
        <v>194.77870310731629</v>
      </c>
    </row>
    <row r="211" spans="1:6" ht="12.75" customHeight="1" x14ac:dyDescent="0.2">
      <c r="A211" s="53">
        <v>3431</v>
      </c>
      <c r="B211" s="232" t="s">
        <v>465</v>
      </c>
      <c r="C211" s="50" t="s">
        <v>466</v>
      </c>
      <c r="D211" s="242">
        <v>4504.1499999999996</v>
      </c>
      <c r="E211" s="242">
        <v>6566.48</v>
      </c>
      <c r="F211" s="52">
        <f t="shared" si="31"/>
        <v>145.78732946282872</v>
      </c>
    </row>
    <row r="212" spans="1:6" ht="12.75" customHeight="1" x14ac:dyDescent="0.2">
      <c r="A212" s="53">
        <v>3432</v>
      </c>
      <c r="B212" s="85" t="s">
        <v>467</v>
      </c>
      <c r="C212" s="50" t="s">
        <v>468</v>
      </c>
      <c r="D212" s="242">
        <v>0.3</v>
      </c>
      <c r="E212" s="242"/>
      <c r="F212" s="52">
        <f t="shared" si="31"/>
        <v>0</v>
      </c>
    </row>
    <row r="213" spans="1:6" ht="12.75" customHeight="1" x14ac:dyDescent="0.2">
      <c r="A213" s="53">
        <v>3433</v>
      </c>
      <c r="B213" s="85" t="s">
        <v>469</v>
      </c>
      <c r="C213" s="50" t="s">
        <v>470</v>
      </c>
      <c r="D213" s="242">
        <v>4756.34</v>
      </c>
      <c r="E213" s="242">
        <v>8114.16</v>
      </c>
      <c r="F213" s="52">
        <f t="shared" si="31"/>
        <v>170.59671932620461</v>
      </c>
    </row>
    <row r="214" spans="1:6" ht="12.75" customHeight="1" x14ac:dyDescent="0.2">
      <c r="A214" s="53">
        <v>3434</v>
      </c>
      <c r="B214" s="85" t="s">
        <v>471</v>
      </c>
      <c r="C214" s="50" t="s">
        <v>472</v>
      </c>
      <c r="D214" s="242">
        <v>7.98</v>
      </c>
      <c r="E214" s="242">
        <v>3372.95</v>
      </c>
      <c r="F214" s="52" t="str">
        <f t="shared" si="31"/>
        <v>&gt;&gt;100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1197.25</v>
      </c>
      <c r="E263" s="51">
        <f t="shared" si="68"/>
        <v>130621.12</v>
      </c>
      <c r="F263" s="52" t="str">
        <f t="shared" ref="F263:F267" si="69">IF(D263&lt;&gt;0,IF(E263/D263&gt;=100,"&gt;&gt;100",E263/D263*100),"-")</f>
        <v>&gt;&gt;100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1197.25</v>
      </c>
      <c r="E273" s="51">
        <f t="shared" si="73"/>
        <v>130621.12</v>
      </c>
      <c r="F273" s="52" t="str">
        <f t="shared" ref="F273:F284" si="74">IF(D273&lt;&gt;0,IF(E273/D273&gt;=100,"&gt;&gt;100",E273/D273*100),"-")</f>
        <v>&gt;&gt;100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v>130621.12</v>
      </c>
      <c r="F276" s="52" t="str">
        <f t="shared" si="74"/>
        <v>-</v>
      </c>
    </row>
    <row r="277" spans="1:6" ht="12.75" customHeight="1" x14ac:dyDescent="0.2">
      <c r="A277" s="53">
        <v>3834</v>
      </c>
      <c r="B277" s="85" t="s">
        <v>593</v>
      </c>
      <c r="C277" s="50" t="s">
        <v>594</v>
      </c>
      <c r="D277" s="242">
        <v>1144.1600000000001</v>
      </c>
      <c r="E277" s="242"/>
      <c r="F277" s="52">
        <f t="shared" si="74"/>
        <v>0</v>
      </c>
    </row>
    <row r="278" spans="1:6" ht="12.75" customHeight="1" x14ac:dyDescent="0.2">
      <c r="A278" s="53" t="s">
        <v>595</v>
      </c>
      <c r="B278" s="85" t="s">
        <v>344</v>
      </c>
      <c r="C278" s="50" t="s">
        <v>595</v>
      </c>
      <c r="D278" s="242">
        <v>53.09</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5924648.3300000001</v>
      </c>
      <c r="E289" s="51">
        <f t="shared" si="79"/>
        <v>9945606.7699999977</v>
      </c>
      <c r="F289" s="52">
        <f t="shared" si="76"/>
        <v>167.86830569570697</v>
      </c>
    </row>
    <row r="290" spans="1:6" ht="12.75" customHeight="1" x14ac:dyDescent="0.2">
      <c r="A290" s="53" t="s">
        <v>608</v>
      </c>
      <c r="B290" s="85" t="s">
        <v>619</v>
      </c>
      <c r="C290" s="50" t="s">
        <v>620</v>
      </c>
      <c r="D290" s="51">
        <f>IF(D6&gt;=D289,D6-D289,0)</f>
        <v>68968.25</v>
      </c>
      <c r="E290" s="51">
        <f>IF(E6&gt;=E289,E6-E289,0)</f>
        <v>0</v>
      </c>
      <c r="F290" s="52">
        <f t="shared" si="76"/>
        <v>0</v>
      </c>
    </row>
    <row r="291" spans="1:6" ht="12.75" customHeight="1" x14ac:dyDescent="0.2">
      <c r="A291" s="53" t="s">
        <v>608</v>
      </c>
      <c r="B291" s="85" t="s">
        <v>621</v>
      </c>
      <c r="C291" s="50" t="s">
        <v>622</v>
      </c>
      <c r="D291" s="51">
        <f>IF(D289&gt;=D6,D289-D6,0)</f>
        <v>0</v>
      </c>
      <c r="E291" s="51">
        <f>IF(E289&gt;=E6,E289-E6,0)</f>
        <v>134442.76999999955</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553100.89</v>
      </c>
      <c r="E293" s="242">
        <v>1032348.28</v>
      </c>
      <c r="F293" s="52">
        <f t="shared" si="76"/>
        <v>186.64737277859018</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4264.91</v>
      </c>
      <c r="E295" s="242">
        <v>36462.06</v>
      </c>
      <c r="F295" s="52">
        <f t="shared" si="76"/>
        <v>854.93152258781538</v>
      </c>
    </row>
    <row r="296" spans="1:6" ht="12.75" customHeight="1" x14ac:dyDescent="0.2">
      <c r="A296" s="55" t="s">
        <v>631</v>
      </c>
      <c r="B296" s="233" t="s">
        <v>632</v>
      </c>
      <c r="C296" s="56" t="s">
        <v>631</v>
      </c>
      <c r="D296" s="243">
        <v>363818.53</v>
      </c>
      <c r="E296" s="243">
        <v>565143.32999999996</v>
      </c>
      <c r="F296" s="57">
        <f t="shared" si="76"/>
        <v>155.33659871584877</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127334.19</v>
      </c>
      <c r="E350" s="51">
        <f t="shared" si="95"/>
        <v>159648.99</v>
      </c>
      <c r="F350" s="52">
        <f t="shared" si="81"/>
        <v>125.37794444681354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127334.19</v>
      </c>
      <c r="E363" s="51">
        <f t="shared" si="99"/>
        <v>143218.35</v>
      </c>
      <c r="F363" s="52">
        <f t="shared" si="81"/>
        <v>112.47438727964578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26803.809999999998</v>
      </c>
      <c r="E369" s="51">
        <f t="shared" si="101"/>
        <v>96546.709999999992</v>
      </c>
      <c r="F369" s="52">
        <f t="shared" si="81"/>
        <v>360.19771069859098</v>
      </c>
    </row>
    <row r="370" spans="1:6" ht="12.75" customHeight="1" x14ac:dyDescent="0.2">
      <c r="A370" s="53">
        <v>4221</v>
      </c>
      <c r="B370" s="85" t="s">
        <v>674</v>
      </c>
      <c r="C370" s="50" t="s">
        <v>766</v>
      </c>
      <c r="D370" s="242">
        <v>18751.73</v>
      </c>
      <c r="E370" s="242">
        <v>24463.68</v>
      </c>
      <c r="F370" s="52">
        <f t="shared" si="81"/>
        <v>130.46092280552247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1846.32</v>
      </c>
      <c r="E372" s="242">
        <v>12271</v>
      </c>
      <c r="F372" s="52">
        <f t="shared" si="81"/>
        <v>664.61935092508349</v>
      </c>
    </row>
    <row r="373" spans="1:6" ht="12.75" customHeight="1" x14ac:dyDescent="0.2">
      <c r="A373" s="53">
        <v>4224</v>
      </c>
      <c r="B373" s="85" t="s">
        <v>680</v>
      </c>
      <c r="C373" s="50" t="s">
        <v>770</v>
      </c>
      <c r="D373" s="242">
        <v>6205.76</v>
      </c>
      <c r="E373" s="242">
        <v>40517.129999999997</v>
      </c>
      <c r="F373" s="52">
        <f t="shared" si="81"/>
        <v>652.89553576032574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19294.900000000001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100530.38</v>
      </c>
      <c r="E378" s="51">
        <f t="shared" si="102"/>
        <v>43673.94</v>
      </c>
      <c r="F378" s="52">
        <f t="shared" si="81"/>
        <v>43.443524236156271</v>
      </c>
    </row>
    <row r="379" spans="1:6" ht="12.75" customHeight="1" x14ac:dyDescent="0.2">
      <c r="A379" s="53">
        <v>4231</v>
      </c>
      <c r="B379" s="85" t="s">
        <v>692</v>
      </c>
      <c r="C379" s="50" t="s">
        <v>777</v>
      </c>
      <c r="D379" s="242">
        <v>100530.38</v>
      </c>
      <c r="E379" s="242">
        <v>43673.94</v>
      </c>
      <c r="F379" s="52">
        <f t="shared" si="81"/>
        <v>43.443524236156271</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2997.7</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2997.7</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16430.64</v>
      </c>
      <c r="F402" s="52" t="str">
        <f t="shared" si="81"/>
        <v>-</v>
      </c>
    </row>
    <row r="403" spans="1:6" ht="12.75" customHeight="1" x14ac:dyDescent="0.2">
      <c r="A403" s="53">
        <v>451</v>
      </c>
      <c r="B403" s="85" t="s">
        <v>811</v>
      </c>
      <c r="C403" s="50" t="s">
        <v>812</v>
      </c>
      <c r="D403" s="242">
        <v>0</v>
      </c>
      <c r="E403" s="242">
        <v>16430.64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127334.19</v>
      </c>
      <c r="E408" s="51">
        <f t="shared" si="111"/>
        <v>159648.99</v>
      </c>
      <c r="F408" s="52">
        <f t="shared" si="81"/>
        <v>125.37794444681354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5993616.5800000001</v>
      </c>
      <c r="E412" s="51">
        <f>E6+E298</f>
        <v>9811163.9999999981</v>
      </c>
      <c r="F412" s="52">
        <f t="shared" si="81"/>
        <v>163.69355411787114</v>
      </c>
    </row>
    <row r="413" spans="1:6" ht="12.75" customHeight="1" x14ac:dyDescent="0.2">
      <c r="A413" s="53" t="s">
        <v>608</v>
      </c>
      <c r="B413" s="85" t="s">
        <v>831</v>
      </c>
      <c r="C413" s="50" t="s">
        <v>832</v>
      </c>
      <c r="D413" s="51">
        <f t="shared" ref="D413:E413" si="112">D289+D350</f>
        <v>6051982.5200000005</v>
      </c>
      <c r="E413" s="51">
        <f t="shared" si="112"/>
        <v>10105255.759999998</v>
      </c>
      <c r="F413" s="52">
        <f t="shared" si="81"/>
        <v>166.97430514059047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58365.94000000041</v>
      </c>
      <c r="E415" s="51">
        <f t="shared" si="114"/>
        <v>294091.75999999978</v>
      </c>
      <c r="F415" s="52">
        <f t="shared" si="81"/>
        <v>503.87565076480854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553100.89</v>
      </c>
      <c r="E417" s="51">
        <f t="shared" si="116"/>
        <v>1032348.28</v>
      </c>
      <c r="F417" s="52">
        <f t="shared" si="81"/>
        <v>186.64737277859018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1858.12</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1858.12</v>
      </c>
      <c r="F472" s="52" t="str">
        <f t="shared" si="119"/>
        <v>-</v>
      </c>
    </row>
    <row r="473" spans="1:6" ht="24" x14ac:dyDescent="0.2">
      <c r="A473" s="53">
        <v>831</v>
      </c>
      <c r="B473" s="85" t="s">
        <v>952</v>
      </c>
      <c r="C473" s="50" t="s">
        <v>953</v>
      </c>
      <c r="D473" s="51">
        <f t="shared" ref="D473:E473" si="134">SUM(D474:D476)</f>
        <v>0</v>
      </c>
      <c r="E473" s="51">
        <f t="shared" si="134"/>
        <v>1858.12</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v>1858.12</v>
      </c>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1858.12</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12160.61</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5993616.5800000001</v>
      </c>
      <c r="E639" s="51">
        <f t="shared" si="180"/>
        <v>9813022.1199999973</v>
      </c>
      <c r="F639" s="52">
        <f t="shared" si="119"/>
        <v>163.72455576729595</v>
      </c>
    </row>
    <row r="640" spans="1:6" ht="12.75" customHeight="1" x14ac:dyDescent="0.2">
      <c r="A640" s="53" t="s">
        <v>608</v>
      </c>
      <c r="B640" s="85" t="s">
        <v>1277</v>
      </c>
      <c r="C640" s="50" t="s">
        <v>1278</v>
      </c>
      <c r="D640" s="51">
        <f t="shared" ref="D640:E640" si="181">D413+D528</f>
        <v>6051982.5200000005</v>
      </c>
      <c r="E640" s="51">
        <f t="shared" si="181"/>
        <v>10105255.759999998</v>
      </c>
      <c r="F640" s="52">
        <f t="shared" si="119"/>
        <v>166.97430514059047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58365.94000000041</v>
      </c>
      <c r="E642" s="51">
        <f t="shared" si="183"/>
        <v>292233.6400000006</v>
      </c>
      <c r="F642" s="52">
        <f t="shared" si="119"/>
        <v>500.69208171751978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553100.89</v>
      </c>
      <c r="E644" s="51">
        <f t="shared" si="185"/>
        <v>1020187.67</v>
      </c>
      <c r="F644" s="52">
        <f t="shared" si="119"/>
        <v>184.4487485818365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611466.83000000042</v>
      </c>
      <c r="E646" s="51">
        <f t="shared" si="187"/>
        <v>1312421.3100000005</v>
      </c>
      <c r="F646" s="52">
        <f t="shared" si="119"/>
        <v>214.63491486529196</v>
      </c>
    </row>
    <row r="647" spans="1:6" ht="24" x14ac:dyDescent="0.2">
      <c r="A647" s="55" t="s">
        <v>1291</v>
      </c>
      <c r="B647" s="233" t="s">
        <v>1292</v>
      </c>
      <c r="C647" s="56" t="s">
        <v>1291</v>
      </c>
      <c r="D647" s="243">
        <v>3816.99</v>
      </c>
      <c r="E647" s="243">
        <v>74543.600000000006</v>
      </c>
      <c r="F647" s="57">
        <f t="shared" si="119"/>
        <v>1952.9419778411789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15425.13</v>
      </c>
      <c r="E649" s="242">
        <v>42700.69</v>
      </c>
      <c r="F649" s="52">
        <f t="shared" ref="F649:F724" si="188">IF(D649&lt;&gt;0,IF(E649/D649&gt;=100,"&gt;&gt;100",E649/D649*100),"-")</f>
        <v>276.82547894247898</v>
      </c>
    </row>
    <row r="650" spans="1:6" ht="12.75" customHeight="1" x14ac:dyDescent="0.2">
      <c r="A650" s="53" t="s">
        <v>1296</v>
      </c>
      <c r="B650" s="85" t="s">
        <v>1297</v>
      </c>
      <c r="C650" s="50" t="s">
        <v>1296</v>
      </c>
      <c r="D650" s="242">
        <v>5824261.6500000004</v>
      </c>
      <c r="E650" s="242">
        <v>9739615.0099999998</v>
      </c>
      <c r="F650" s="52">
        <f t="shared" si="188"/>
        <v>167.22488781045749</v>
      </c>
    </row>
    <row r="651" spans="1:6" ht="12.75" customHeight="1" x14ac:dyDescent="0.2">
      <c r="A651" s="53" t="s">
        <v>1298</v>
      </c>
      <c r="B651" s="85" t="s">
        <v>1299</v>
      </c>
      <c r="C651" s="50" t="s">
        <v>1298</v>
      </c>
      <c r="D651" s="242">
        <v>5798027.3099999996</v>
      </c>
      <c r="E651" s="242">
        <v>9725755.3100000005</v>
      </c>
      <c r="F651" s="52">
        <f t="shared" si="188"/>
        <v>167.74248878106789</v>
      </c>
    </row>
    <row r="652" spans="1:6" ht="24" x14ac:dyDescent="0.2">
      <c r="A652" s="53">
        <v>11</v>
      </c>
      <c r="B652" s="85" t="s">
        <v>1300</v>
      </c>
      <c r="C652" s="50" t="s">
        <v>1301</v>
      </c>
      <c r="D652" s="51">
        <f t="shared" ref="D652:E652" si="189">+D649+D650-D651</f>
        <v>41659.470000000671</v>
      </c>
      <c r="E652" s="51">
        <f t="shared" si="189"/>
        <v>56560.389999998733</v>
      </c>
      <c r="F652" s="52">
        <f t="shared" si="188"/>
        <v>135.76838591561011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185</v>
      </c>
      <c r="E654" s="262">
        <v>206</v>
      </c>
      <c r="F654" s="52">
        <f t="shared" si="188"/>
        <v>111.35135135135134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165</v>
      </c>
      <c r="E656" s="262">
        <v>226</v>
      </c>
      <c r="F656" s="52">
        <f t="shared" si="188"/>
        <v>136.96969696969697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53555.13</v>
      </c>
      <c r="E669" s="242">
        <v>34810.5</v>
      </c>
      <c r="F669" s="52">
        <f t="shared" si="188"/>
        <v>64.999375409974732</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59908.62</v>
      </c>
      <c r="E675" s="242">
        <v>48789.13</v>
      </c>
      <c r="F675" s="52">
        <f t="shared" si="188"/>
        <v>81.439248642348957</v>
      </c>
    </row>
    <row r="676" spans="1:6" ht="24" x14ac:dyDescent="0.2">
      <c r="A676" s="53">
        <v>63613</v>
      </c>
      <c r="B676" s="232" t="s">
        <v>1349</v>
      </c>
      <c r="C676" s="50" t="s">
        <v>1350</v>
      </c>
      <c r="D676" s="242">
        <v>136433.78</v>
      </c>
      <c r="E676" s="242">
        <v>197877.28</v>
      </c>
      <c r="F676" s="52">
        <f t="shared" si="188"/>
        <v>145.03540105683504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469817.53</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889.87</v>
      </c>
      <c r="E710" s="242">
        <v>1301.28</v>
      </c>
      <c r="F710" s="52">
        <f t="shared" si="188"/>
        <v>146.23259577241618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10609.47</v>
      </c>
      <c r="E712" s="242">
        <v>18231.91</v>
      </c>
      <c r="F712" s="52">
        <f t="shared" si="188"/>
        <v>171.8456247107537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8420.85</v>
      </c>
      <c r="E716" s="242">
        <v>6740.18</v>
      </c>
      <c r="F716" s="52">
        <f t="shared" si="188"/>
        <v>80.041563500121725</v>
      </c>
    </row>
    <row r="717" spans="1:6" ht="12.75" customHeight="1" x14ac:dyDescent="0.2">
      <c r="A717" s="53">
        <v>31215</v>
      </c>
      <c r="B717" s="85" t="s">
        <v>1413</v>
      </c>
      <c r="C717" s="50" t="s">
        <v>1414</v>
      </c>
      <c r="D717" s="242">
        <v>38611.120000000003</v>
      </c>
      <c r="E717" s="242">
        <v>56658.42</v>
      </c>
      <c r="F717" s="52">
        <f t="shared" si="188"/>
        <v>146.74119787252997</v>
      </c>
    </row>
    <row r="718" spans="1:6" ht="12.75" customHeight="1" x14ac:dyDescent="0.2">
      <c r="A718" s="53">
        <v>32121</v>
      </c>
      <c r="B718" s="85" t="s">
        <v>1415</v>
      </c>
      <c r="C718" s="50" t="s">
        <v>1416</v>
      </c>
      <c r="D718" s="242">
        <v>95045.41</v>
      </c>
      <c r="E718" s="242">
        <v>214941.37</v>
      </c>
      <c r="F718" s="52">
        <f t="shared" si="188"/>
        <v>226.14597590772664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658.86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100775.88</v>
      </c>
      <c r="E722" s="242">
        <v>223783.31</v>
      </c>
      <c r="F722" s="52">
        <f t="shared" si="188"/>
        <v>222.06038786265125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7338.96</v>
      </c>
      <c r="E725" s="242">
        <v>9669.23</v>
      </c>
      <c r="F725" s="52">
        <f t="shared" ref="F725:F979" si="190">IF(D725&lt;&gt;0,IF(E725/D725&gt;=100,"&gt;&gt;100",E725/D725*100),"-")</f>
        <v>131.752046611509</v>
      </c>
    </row>
    <row r="726" spans="1:6" ht="12.75" customHeight="1" x14ac:dyDescent="0.2">
      <c r="A726" s="53" t="s">
        <v>1431</v>
      </c>
      <c r="B726" s="85" t="s">
        <v>1432</v>
      </c>
      <c r="C726" s="50" t="s">
        <v>1431</v>
      </c>
      <c r="D726" s="242">
        <v>4584.42</v>
      </c>
      <c r="E726" s="242">
        <v>9285.4599999999991</v>
      </c>
      <c r="F726" s="52">
        <f t="shared" si="190"/>
        <v>202.54383324389997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zoomScale="140" zoomScaleNormal="140"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1106161.25</v>
      </c>
      <c r="E6" s="229">
        <f t="shared" si="0"/>
        <v>5296578.4000000004</v>
      </c>
      <c r="F6" s="230">
        <f t="shared" ref="F6:F260" si="1">IF(D6&gt;0,IF(E6/D6&gt;=100,"&gt;&gt;100",E6/D6*100),"-")</f>
        <v>478.82516224465468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602294.19999999984</v>
      </c>
      <c r="E7" s="104">
        <f t="shared" si="2"/>
        <v>4369967.1300000008</v>
      </c>
      <c r="F7" s="93">
        <f t="shared" si="1"/>
        <v>725.55357996142118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8580.82</v>
      </c>
      <c r="E8" s="104">
        <f>E9+E10-E11</f>
        <v>9967.7799999999988</v>
      </c>
      <c r="F8" s="93">
        <f t="shared" si="1"/>
        <v>116.16349020256804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3370.91</v>
      </c>
      <c r="E9" s="247">
        <v>4757.87</v>
      </c>
      <c r="F9" s="93">
        <f t="shared" si="1"/>
        <v>141.14497272249926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5209.91</v>
      </c>
      <c r="E10" s="247">
        <v>5209.91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589260.03999999992</v>
      </c>
      <c r="E12" s="104">
        <f t="shared" si="3"/>
        <v>4359999.3500000006</v>
      </c>
      <c r="F12" s="93">
        <f t="shared" si="1"/>
        <v>739.91091437321984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84227.209999999963</v>
      </c>
      <c r="E13" s="104">
        <f t="shared" si="4"/>
        <v>3840998.52</v>
      </c>
      <c r="F13" s="93">
        <f t="shared" si="1"/>
        <v>4560.2822650779981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13235.35</v>
      </c>
      <c r="E14" s="247">
        <v>13235.35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587338.73</v>
      </c>
      <c r="E15" s="247">
        <v>6039866.4000000004</v>
      </c>
      <c r="F15" s="93">
        <f t="shared" si="1"/>
        <v>1028.3446487514966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3499.77</v>
      </c>
      <c r="E17" s="247">
        <v>77595.240000000005</v>
      </c>
      <c r="F17" s="93">
        <f t="shared" si="1"/>
        <v>2217.1525557393775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519846.64</v>
      </c>
      <c r="E18" s="247">
        <v>2289698.4700000002</v>
      </c>
      <c r="F18" s="93">
        <f t="shared" si="1"/>
        <v>440.45652964112651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343817.76</v>
      </c>
      <c r="E19" s="104">
        <f t="shared" si="5"/>
        <v>514410.45000000019</v>
      </c>
      <c r="F19" s="93">
        <f t="shared" si="1"/>
        <v>149.61718382436095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452943.52</v>
      </c>
      <c r="E20" s="247">
        <v>896373.48</v>
      </c>
      <c r="F20" s="93">
        <f t="shared" si="1"/>
        <v>197.89961450381273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7141.25</v>
      </c>
      <c r="E21" s="247">
        <v>23565.96</v>
      </c>
      <c r="F21" s="93">
        <f t="shared" si="1"/>
        <v>329.99768948013303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200913.55</v>
      </c>
      <c r="E22" s="247">
        <v>413640.61</v>
      </c>
      <c r="F22" s="93">
        <f t="shared" si="1"/>
        <v>205.8798971000214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1241571.01</v>
      </c>
      <c r="E23" s="247">
        <v>3040216.37</v>
      </c>
      <c r="F23" s="93">
        <f t="shared" si="1"/>
        <v>244.86850494358757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568.32000000000005</v>
      </c>
      <c r="E24" s="247">
        <v>33132.910000000003</v>
      </c>
      <c r="F24" s="93">
        <f t="shared" si="1"/>
        <v>5829.9743102477478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43451.64</v>
      </c>
      <c r="E26" s="247">
        <v>57021.87</v>
      </c>
      <c r="F26" s="93">
        <f t="shared" si="1"/>
        <v>131.23065090293485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1602771.53</v>
      </c>
      <c r="E28" s="247">
        <v>3949540.75</v>
      </c>
      <c r="F28" s="93">
        <f t="shared" si="1"/>
        <v>246.41944756780151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159124.68999999994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875069.97</v>
      </c>
      <c r="E30" s="247">
        <v>951407.28</v>
      </c>
      <c r="F30" s="93">
        <f t="shared" si="1"/>
        <v>108.7235664137806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715945.28</v>
      </c>
      <c r="E34" s="247">
        <v>951407.28</v>
      </c>
      <c r="F34" s="93">
        <f t="shared" si="1"/>
        <v>132.88826766202021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2090.38</v>
      </c>
      <c r="E45" s="104">
        <f t="shared" si="9"/>
        <v>4590.3799999999756</v>
      </c>
      <c r="F45" s="93">
        <f t="shared" si="1"/>
        <v>219.59548024760932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2090.38</v>
      </c>
      <c r="E47" s="247">
        <v>8348.31</v>
      </c>
      <c r="F47" s="93">
        <f t="shared" si="1"/>
        <v>399.36805748237157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225770.58</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229528.51</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4453.3399999999965</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4453.34</v>
      </c>
      <c r="E53" s="247">
        <v>0</v>
      </c>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100022.77</v>
      </c>
      <c r="E54" s="247">
        <v>194795.09</v>
      </c>
      <c r="F54" s="93">
        <f t="shared" si="1"/>
        <v>194.75074525530536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100022.77</v>
      </c>
      <c r="E55" s="247">
        <v>194795.09</v>
      </c>
      <c r="F55" s="93">
        <f t="shared" si="1"/>
        <v>194.75074525530536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503867.05000000005</v>
      </c>
      <c r="E68" s="104">
        <f t="shared" si="13"/>
        <v>926611.2699999999</v>
      </c>
      <c r="F68" s="93">
        <f t="shared" si="1"/>
        <v>183.89995337063613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41659.47</v>
      </c>
      <c r="E69" s="104">
        <f t="shared" si="14"/>
        <v>56560.39</v>
      </c>
      <c r="F69" s="93">
        <f t="shared" si="1"/>
        <v>135.76838591561534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39251.97</v>
      </c>
      <c r="E70" s="104">
        <f t="shared" si="15"/>
        <v>54951.89</v>
      </c>
      <c r="F70" s="93">
        <f t="shared" si="1"/>
        <v>139.99778864602209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39251.97</v>
      </c>
      <c r="E72" s="247">
        <v>54951.89</v>
      </c>
      <c r="F72" s="93">
        <f t="shared" si="1"/>
        <v>139.99778864602209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2407.5</v>
      </c>
      <c r="E76" s="247">
        <v>1608.5</v>
      </c>
      <c r="F76" s="93">
        <f t="shared" si="1"/>
        <v>66.812045690550363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56189.42</v>
      </c>
      <c r="E78" s="104">
        <f>E79+SUM(E82:E84)-E85+E86</f>
        <v>54169.020000000004</v>
      </c>
      <c r="F78" s="93">
        <f t="shared" si="1"/>
        <v>96.404305294484274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27651.74</v>
      </c>
      <c r="E83" s="247">
        <v>27651.74</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9649.68</v>
      </c>
      <c r="E84" s="247">
        <v>8926.15</v>
      </c>
      <c r="F84" s="93">
        <f t="shared" si="1"/>
        <v>92.502031155437265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18888</v>
      </c>
      <c r="E86" s="247">
        <v>17591.13</v>
      </c>
      <c r="F86" s="93">
        <f t="shared" si="1"/>
        <v>93.133894536213475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1013.1</v>
      </c>
      <c r="E134" s="104">
        <f t="shared" si="23"/>
        <v>1013.1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1013.1</v>
      </c>
      <c r="E135" s="104">
        <f t="shared" si="24"/>
        <v>1013.1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1013.1</v>
      </c>
      <c r="E136" s="247">
        <v>1013.1</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401188.07000000007</v>
      </c>
      <c r="E146" s="104">
        <f t="shared" si="26"/>
        <v>740325.15999999992</v>
      </c>
      <c r="F146" s="93">
        <f t="shared" si="1"/>
        <v>184.53319412015412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19046.689999999999</v>
      </c>
      <c r="E149" s="104">
        <f t="shared" si="27"/>
        <v>39051.1</v>
      </c>
      <c r="F149" s="93">
        <f t="shared" si="1"/>
        <v>205.02827525412553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19046.689999999999</v>
      </c>
      <c r="E155" s="247">
        <v>20115.32</v>
      </c>
      <c r="F155" s="93">
        <f t="shared" si="1"/>
        <v>105.61058115609589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18935.78</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611.63</v>
      </c>
      <c r="E159" s="247">
        <v>3251.26</v>
      </c>
      <c r="F159" s="93">
        <f t="shared" si="1"/>
        <v>531.57300982620222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17150.38</v>
      </c>
      <c r="E160" s="247">
        <v>57496.32</v>
      </c>
      <c r="F160" s="93">
        <f t="shared" si="1"/>
        <v>335.24808196669693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363818.53</v>
      </c>
      <c r="E161" s="247">
        <v>640502.02</v>
      </c>
      <c r="F161" s="93">
        <f t="shared" si="1"/>
        <v>176.04986200125649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1173.82</v>
      </c>
      <c r="E162" s="247">
        <v>38.86</v>
      </c>
      <c r="F162" s="93">
        <f t="shared" si="1"/>
        <v>3.310558688725699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612.98</v>
      </c>
      <c r="E163" s="247">
        <v>14.4</v>
      </c>
      <c r="F163" s="93">
        <f t="shared" si="1"/>
        <v>2.3491794185780939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3816.99</v>
      </c>
      <c r="E170" s="104">
        <f t="shared" si="29"/>
        <v>74543.600000000006</v>
      </c>
      <c r="F170" s="93">
        <f t="shared" si="1"/>
        <v>1952.9419778411789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74543.600000000006</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3816.99</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1106161.25</v>
      </c>
      <c r="E175" s="104">
        <f t="shared" si="30"/>
        <v>5296578.4000000004</v>
      </c>
      <c r="F175" s="93">
        <f t="shared" si="1"/>
        <v>478.82516224465468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737039.86</v>
      </c>
      <c r="E176" s="104">
        <f t="shared" si="31"/>
        <v>1516920.8799999997</v>
      </c>
      <c r="F176" s="93">
        <f t="shared" si="1"/>
        <v>205.81259743536796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737039.86</v>
      </c>
      <c r="E177" s="104">
        <f t="shared" si="32"/>
        <v>1512410.4899999998</v>
      </c>
      <c r="F177" s="93">
        <f t="shared" si="1"/>
        <v>205.20063731695592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397810.31</v>
      </c>
      <c r="E178" s="247">
        <v>627881.17000000004</v>
      </c>
      <c r="F178" s="93">
        <f t="shared" si="1"/>
        <v>157.83431304231408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331163.82</v>
      </c>
      <c r="E179" s="247">
        <v>873335.96</v>
      </c>
      <c r="F179" s="93">
        <f t="shared" si="1"/>
        <v>263.7172019576293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60.27</v>
      </c>
      <c r="E180" s="104">
        <f t="shared" si="33"/>
        <v>2661.69</v>
      </c>
      <c r="F180" s="93">
        <f t="shared" si="1"/>
        <v>4416.2767546042805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60.27</v>
      </c>
      <c r="E183" s="247">
        <v>2661.69</v>
      </c>
      <c r="F183" s="93">
        <f t="shared" si="1"/>
        <v>4416.2767546042805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8005.46</v>
      </c>
      <c r="E188" s="247">
        <v>8531.67</v>
      </c>
      <c r="F188" s="93">
        <f t="shared" si="1"/>
        <v>106.57313883274666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4510.3900000000003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369121.39</v>
      </c>
      <c r="E237" s="104">
        <f t="shared" si="41"/>
        <v>3779657.5200000005</v>
      </c>
      <c r="F237" s="93">
        <f t="shared" si="1"/>
        <v>1023.9605783885893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609958.87</v>
      </c>
      <c r="E238" s="104">
        <f t="shared" si="42"/>
        <v>4384025.4000000004</v>
      </c>
      <c r="F238" s="93">
        <f t="shared" si="1"/>
        <v>718.74115053036292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609958.87</v>
      </c>
      <c r="E239" s="104">
        <f t="shared" si="43"/>
        <v>4384025.4000000004</v>
      </c>
      <c r="F239" s="93">
        <f t="shared" si="1"/>
        <v>718.74115053036292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16152.23</v>
      </c>
      <c r="E240" s="247">
        <v>4131778.99</v>
      </c>
      <c r="F240" s="93" t="str">
        <f t="shared" si="1"/>
        <v>&gt;&gt;100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593806.64</v>
      </c>
      <c r="E241" s="247">
        <v>252246.41</v>
      </c>
      <c r="F241" s="93">
        <f t="shared" si="1"/>
        <v>42.479553613614016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-611466.82999999996</v>
      </c>
      <c r="E245" s="104">
        <f t="shared" si="45"/>
        <v>-1312421.31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611466.82999999996</v>
      </c>
      <c r="E250" s="104">
        <f t="shared" si="47"/>
        <v>1312421.31</v>
      </c>
      <c r="F250" s="93">
        <f t="shared" si="1"/>
        <v>214.63491486529205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611466.82999999996</v>
      </c>
      <c r="E251" s="247">
        <v>878411.75</v>
      </c>
      <c r="F251" s="93">
        <f t="shared" si="1"/>
        <v>143.65648419555319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423822.27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10187.290000000001</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370629.35</v>
      </c>
      <c r="E255" s="247">
        <v>708053.43</v>
      </c>
      <c r="F255" s="93">
        <f t="shared" si="1"/>
        <v>191.0408417466129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37982.519999999997</v>
      </c>
      <c r="E264" s="247">
        <v>99837.54</v>
      </c>
      <c r="F264" s="93">
        <f t="shared" si="50"/>
        <v>262.85128000985713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363818.53</v>
      </c>
      <c r="E265" s="247">
        <v>640502.02</v>
      </c>
      <c r="F265" s="93">
        <f t="shared" si="50"/>
        <v>176.04986200125649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18224.38</v>
      </c>
      <c r="E268" s="247">
        <v>17144.91</v>
      </c>
      <c r="F268" s="93">
        <f t="shared" si="50"/>
        <v>94.0767806641433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663.62</v>
      </c>
      <c r="E271" s="247">
        <v>446.22</v>
      </c>
      <c r="F271" s="93">
        <f t="shared" si="50"/>
        <v>67.240288116693293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397810.31</v>
      </c>
      <c r="E287" s="247">
        <v>627881.17000000004</v>
      </c>
      <c r="F287" s="93">
        <f t="shared" si="50"/>
        <v>157.83431304231408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339229.55</v>
      </c>
      <c r="E288" s="247">
        <v>884529.32</v>
      </c>
      <c r="F288" s="93">
        <f t="shared" si="50"/>
        <v>260.74654168541628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4510.3900000000003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I95" sqref="I9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6051982.5199999996</v>
      </c>
      <c r="E89" s="81">
        <f t="shared" si="17"/>
        <v>10105255.76</v>
      </c>
      <c r="F89" s="63">
        <f t="shared" si="1"/>
        <v>166.97430514059053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6051982.5199999996</v>
      </c>
      <c r="E94" s="81">
        <f t="shared" si="19"/>
        <v>10105255.76</v>
      </c>
      <c r="F94" s="63">
        <f t="shared" si="1"/>
        <v>166.97430514059053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6051982.5199999996</v>
      </c>
      <c r="E95" s="249">
        <v>10105255.76</v>
      </c>
      <c r="F95" s="63">
        <f t="shared" si="1"/>
        <v>166.97430514059053</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6051982.5199999996</v>
      </c>
      <c r="E141" s="106">
        <f t="shared" si="28"/>
        <v>10105255.76</v>
      </c>
      <c r="F141" s="82">
        <f t="shared" si="1"/>
        <v>166.97430514059053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N40" sqref="N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232111.3</v>
      </c>
      <c r="E5" s="107">
        <f t="shared" si="0"/>
        <v>232111.3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232111.3</v>
      </c>
      <c r="E22" s="108">
        <f t="shared" si="3"/>
        <v>232111.3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230907.72</v>
      </c>
      <c r="E23" s="108">
        <f t="shared" si="4"/>
        <v>230907.72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230907.72</v>
      </c>
      <c r="E25" s="250">
        <v>230907.72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1203.58</v>
      </c>
      <c r="E30" s="108">
        <f>SUM(E31:E37)</f>
        <v>1203.58</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1203.58</v>
      </c>
      <c r="E36" s="250">
        <v>1203.58</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10140.16</v>
      </c>
      <c r="E38" s="108">
        <f>E39+E44</f>
        <v>10140.16</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10140.16</v>
      </c>
      <c r="E44" s="108">
        <f t="shared" si="6"/>
        <v>10140.16</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10140.16</v>
      </c>
      <c r="E45" s="250">
        <v>10140.16</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1372322.22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9998996.9499999993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9851236.5899999999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7761488.2199999997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1888550.57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5747.33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195450.47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147760.35999999999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9854398.290000001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9704915.7600000016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7780293.1900000004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1721523.77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6284.14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1890.4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194924.26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149482.53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1516920.879999999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873045.96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868535.57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857342.21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227092.07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111704.37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439091.27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79454.5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2661.69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2661.69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8531.67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8531.67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4510.3900000000003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4510.3900000000003</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643874.92000000004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643874.92000000004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37791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2025-01-31T12:19:45Z</dcterms:modified>
</cp:coreProperties>
</file>