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120" windowHeight="8820" tabRatio="599" activeTab="2"/>
  </bookViews>
  <sheets>
    <sheet name="OBŠKŽ" sheetId="1" r:id="rId1"/>
    <sheet name="OVBKNIN" sheetId="2" r:id="rId2"/>
    <sheet name="DZŠ" sheetId="3" r:id="rId3"/>
    <sheet name="DZD" sheetId="4" r:id="rId4"/>
    <sheet name="DZK" sheetId="5" r:id="rId5"/>
    <sheet name="ZHMŠKŽ" sheetId="6" r:id="rId6"/>
    <sheet name="ZZJZŠKŽ" sheetId="7" r:id="rId7"/>
    <sheet name="Zbirno " sheetId="8" r:id="rId8"/>
  </sheets>
  <definedNames>
    <definedName name="_xlnm.Print_Area" localSheetId="2">'DZŠ'!$1:$106</definedName>
  </definedNames>
  <calcPr fullCalcOnLoad="1"/>
</workbook>
</file>

<file path=xl/sharedStrings.xml><?xml version="1.0" encoding="utf-8"?>
<sst xmlns="http://schemas.openxmlformats.org/spreadsheetml/2006/main" count="766" uniqueCount="249">
  <si>
    <t>426</t>
  </si>
  <si>
    <t xml:space="preserve">Dodatna ulaganja za ostalu nefinancijsku imovinu </t>
  </si>
  <si>
    <t>42</t>
  </si>
  <si>
    <t>421</t>
  </si>
  <si>
    <t>422</t>
  </si>
  <si>
    <t>423</t>
  </si>
  <si>
    <t>45</t>
  </si>
  <si>
    <t>451</t>
  </si>
  <si>
    <t>452</t>
  </si>
  <si>
    <t>453</t>
  </si>
  <si>
    <t>454</t>
  </si>
  <si>
    <t>3224</t>
  </si>
  <si>
    <t>Usluge tekućeg i investicijskog održavanja</t>
  </si>
  <si>
    <t>41</t>
  </si>
  <si>
    <t>INVESTICIJSKO ULAGANJE</t>
  </si>
  <si>
    <t xml:space="preserve">INVESTICIJSKO I TEKUĆE ODRŽAVANJE </t>
  </si>
  <si>
    <t>INFORMATIZACIJA ZDRAVSTVENE DJELATNOSTI</t>
  </si>
  <si>
    <t>RASHODI POSLOVANJA</t>
  </si>
  <si>
    <t>RASHODI ZA NABAVU NEFINANCIJSKE IMOVINE</t>
  </si>
  <si>
    <t xml:space="preserve">Materijal i dijelovi za tekuće i investicijsko održavanje </t>
  </si>
  <si>
    <t>4123   -  Licence</t>
  </si>
  <si>
    <t>42211 -  Računala i računalna oprema</t>
  </si>
  <si>
    <t>4262   -  Ulaganja u računalne programe</t>
  </si>
  <si>
    <t>Materijal i dijelovi za tekuće i investicijsko održavanje</t>
  </si>
  <si>
    <t xml:space="preserve">Građevinski objekti </t>
  </si>
  <si>
    <t>...</t>
  </si>
  <si>
    <t xml:space="preserve">Nematerijalna proizvedena imovina </t>
  </si>
  <si>
    <t>Dodatna ulaganja na građevinskim objektima</t>
  </si>
  <si>
    <t xml:space="preserve">Dodatna ulaganja na postrojenjima i opremi </t>
  </si>
  <si>
    <t xml:space="preserve">Dodatna ulaganja na prijevoznim sredstvima </t>
  </si>
  <si>
    <t xml:space="preserve">Postrojenja i oprema </t>
  </si>
  <si>
    <t>…</t>
  </si>
  <si>
    <t xml:space="preserve">Prijevozna sredstva </t>
  </si>
  <si>
    <r>
      <t>Rashodi za nabavu neproizvedene imovine</t>
    </r>
    <r>
      <rPr>
        <sz val="11"/>
        <rFont val="Arial"/>
        <family val="2"/>
      </rPr>
      <t xml:space="preserve"> </t>
    </r>
  </si>
  <si>
    <t xml:space="preserve">Rashodi za dodatna ulaganja na nefinancijskoj imovini  </t>
  </si>
  <si>
    <t xml:space="preserve">Rashodi za nabavu proizvedene dugotrajne imovine                                            </t>
  </si>
  <si>
    <t xml:space="preserve">Rashodi za nabavu proizvedene dugotrajne imovine                      </t>
  </si>
  <si>
    <t>Ukupno:</t>
  </si>
  <si>
    <t>UKUPNO - RASHODI POSLOVANJA</t>
  </si>
  <si>
    <t>UKUPNO - RASHODI ZA NABAVU NEFINANC. IMOVINE</t>
  </si>
  <si>
    <t>ŠIBENSKO-KNINSKA ŽUPANIJA</t>
  </si>
  <si>
    <t>Račun iz Rač. Plana</t>
  </si>
  <si>
    <t>4</t>
  </si>
  <si>
    <t>UKUPNO  DOM ZDRAVLJA KNIN</t>
  </si>
  <si>
    <t>UKUPNO  DOM ZDRAVLJA ŠIBENIK</t>
  </si>
  <si>
    <t>DZD</t>
  </si>
  <si>
    <t>UKUPNO  DOM ZDRAVLJA DRNIŠ</t>
  </si>
  <si>
    <t xml:space="preserve">Rashodi za dodatna ulaganja na nefinansijskoj imovini </t>
  </si>
  <si>
    <r>
      <t xml:space="preserve">                                         </t>
    </r>
    <r>
      <rPr>
        <b/>
        <i/>
        <sz val="10"/>
        <rFont val="Arial Unicode MS"/>
        <family val="2"/>
      </rPr>
      <t>Pročelnik: Nikola Mihaljević dipl. oec.</t>
    </r>
  </si>
  <si>
    <t>UKUPNO  OPĆA BOLNICA ŠIBENSKO-KNINSKE ŽUPANIJE</t>
  </si>
  <si>
    <t>OPĆA BOLNICA ŠIBENSKO-KNINSKE ŽUPANIJE</t>
  </si>
  <si>
    <t>UKUPNO  ZAVOD ZA JAVNO ZDRAVSTVO ŠIBENSKO-KNINSKE ŽUPANIJE</t>
  </si>
  <si>
    <t>Vrsta ulaganja opisno
(sadržaj investicije, odjel, lokalitet)</t>
  </si>
  <si>
    <t>DOM ZDRAVLJA ŠIBENIK</t>
  </si>
  <si>
    <t>42241</t>
  </si>
  <si>
    <t>42311</t>
  </si>
  <si>
    <t>Vrsta ulaganja opisno</t>
  </si>
  <si>
    <t>4221</t>
  </si>
  <si>
    <t>4222</t>
  </si>
  <si>
    <t>4223</t>
  </si>
  <si>
    <t>4224</t>
  </si>
  <si>
    <t>4225</t>
  </si>
  <si>
    <t>4227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</si>
  <si>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</si>
  <si>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</si>
  <si>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</si>
  <si>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</si>
  <si>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</si>
  <si>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Uređaji, strojevi i oprema za ostale namjene</t>
  </si>
  <si>
    <t>DOM ZDRAVLJA DRNIŠ</t>
  </si>
  <si>
    <t>45111</t>
  </si>
  <si>
    <t>DOM ZDRAVLJA KNIN</t>
  </si>
  <si>
    <t>32241</t>
  </si>
  <si>
    <t>32242</t>
  </si>
  <si>
    <t>32243</t>
  </si>
  <si>
    <t>42212</t>
  </si>
  <si>
    <t>42231</t>
  </si>
  <si>
    <t>ZAVOD ZA JAVNO ZDRAVSTVO ŠIBENSKO-KNINSKE ŽUPANIJE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</si>
  <si>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</si>
  <si>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</si>
  <si>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</si>
  <si>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t xml:space="preserve">Vrsta ulaganja opisno
(sadržaj investicije, odjel, lokalitet) </t>
  </si>
  <si>
    <t xml:space="preserve"> Medicinska i laboratorijska oprema</t>
  </si>
  <si>
    <t xml:space="preserve"> Instrumenti, uređaji i strojevi </t>
  </si>
  <si>
    <t xml:space="preserve"> Uređaji, strojevi i oprema za ostale namjene  </t>
  </si>
  <si>
    <t xml:space="preserve"> Uredska oprema i namještaj</t>
  </si>
  <si>
    <t xml:space="preserve"> Oprema za održavanje i zaštitu</t>
  </si>
  <si>
    <t xml:space="preserve"> Komunikacijska oprema</t>
  </si>
  <si>
    <t xml:space="preserve">Uređaji, strojevi i oprema za ostale namjene  </t>
  </si>
  <si>
    <t>Pripremila: mr. sc. Zlatka Kundid, viša savjetnica za zdravstvo i socijalnu skrb</t>
  </si>
  <si>
    <t>42271</t>
  </si>
  <si>
    <t>42242</t>
  </si>
  <si>
    <t>ZAVOD ZA HITNU MEDICINU ŠIBENSKO-KNINSKE ŽUPANIJE</t>
  </si>
  <si>
    <t>UKUPNO  ZAVOD ZA HITNU MEDICINU ŠKŽ</t>
  </si>
  <si>
    <t>Materijal i dijelovi za tekuće i investicijsko održavanje postrojenje i opreme (medicinske i nemedicinske)</t>
  </si>
  <si>
    <r>
      <t xml:space="preserve">Postrojenja i oprema                 </t>
    </r>
    <r>
      <rPr>
        <b/>
        <sz val="11"/>
        <color indexed="12"/>
        <rFont val="Arial"/>
        <family val="2"/>
      </rPr>
      <t>(broj komada)</t>
    </r>
  </si>
  <si>
    <r>
      <t xml:space="preserve">42211 -  Računala i računalna oprema        </t>
    </r>
    <r>
      <rPr>
        <b/>
        <i/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</si>
  <si>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Postrojenja i oprema                           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</si>
  <si>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Postrojenja i oprema                                         </t>
    </r>
    <r>
      <rPr>
        <b/>
        <sz val="11"/>
        <color indexed="12"/>
        <rFont val="Arial"/>
        <family val="2"/>
      </rPr>
      <t xml:space="preserve"> (broj komada)</t>
    </r>
  </si>
  <si>
    <r>
      <t xml:space="preserve">Postrojenja i oprema                                      </t>
    </r>
    <r>
      <rPr>
        <b/>
        <sz val="11"/>
        <color indexed="12"/>
        <rFont val="Arial"/>
        <family val="2"/>
      </rPr>
      <t xml:space="preserve">  (broj komada)</t>
    </r>
  </si>
  <si>
    <r>
      <t xml:space="preserve">42211 -  Računala i računalna oprema         </t>
    </r>
    <r>
      <rPr>
        <b/>
        <sz val="11"/>
        <color indexed="12"/>
        <rFont val="Arial"/>
        <family val="2"/>
      </rPr>
      <t>(broj komada)</t>
    </r>
  </si>
  <si>
    <r>
      <t xml:space="preserve"> Materijal i dijelovi za tekuće i investicijsko održavanja </t>
    </r>
    <r>
      <rPr>
        <sz val="11"/>
        <rFont val="Arial"/>
        <family val="2"/>
      </rPr>
      <t xml:space="preserve">prijevoznih sredstava </t>
    </r>
  </si>
  <si>
    <r>
      <t xml:space="preserve">Postrojenja i oprema                                            </t>
    </r>
    <r>
      <rPr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</si>
  <si>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42211 -  Računala i računalna oprema        </t>
    </r>
    <r>
      <rPr>
        <b/>
        <sz val="11"/>
        <color indexed="12"/>
        <rFont val="Arial"/>
        <family val="2"/>
      </rPr>
      <t xml:space="preserve">(broj komada)     </t>
    </r>
    <r>
      <rPr>
        <b/>
        <i/>
        <sz val="11"/>
        <rFont val="Arial"/>
        <family val="2"/>
      </rPr>
      <t xml:space="preserve">            </t>
    </r>
  </si>
  <si>
    <r>
      <t xml:space="preserve">Postrojenja i oprema                                        </t>
    </r>
    <r>
      <rPr>
        <b/>
        <sz val="11"/>
        <color indexed="12"/>
        <rFont val="Arial"/>
        <family val="2"/>
      </rPr>
      <t>( broj komada)</t>
    </r>
  </si>
  <si>
    <r>
      <t xml:space="preserve">42211 -  Računala i računalna oprema                  </t>
    </r>
    <r>
      <rPr>
        <b/>
        <sz val="11"/>
        <color indexed="12"/>
        <rFont val="Arial"/>
        <family val="2"/>
      </rPr>
      <t>(broj komada)</t>
    </r>
  </si>
  <si>
    <r>
      <t xml:space="preserve">42211 -  Računala i računalna oprema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</si>
  <si>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                                         </t>
    </r>
    <r>
      <rPr>
        <b/>
        <i/>
        <sz val="11"/>
        <rFont val="Arial Unicode MS"/>
        <family val="2"/>
      </rPr>
      <t>Pročelnik: Nikola Mihaljević dipl. oec.</t>
    </r>
  </si>
  <si>
    <r>
      <t xml:space="preserve">Postrojenja i oprema           </t>
    </r>
    <r>
      <rPr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</si>
  <si>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42211 -  Računala i računalna oprema     </t>
    </r>
    <r>
      <rPr>
        <b/>
        <sz val="11"/>
        <color indexed="12"/>
        <rFont val="Arial"/>
        <family val="2"/>
      </rPr>
      <t xml:space="preserve">(broj komada)     </t>
    </r>
    <r>
      <rPr>
        <b/>
        <i/>
        <sz val="11"/>
        <rFont val="Arial"/>
        <family val="2"/>
      </rPr>
      <t xml:space="preserve">            </t>
    </r>
  </si>
  <si>
    <t>32323</t>
  </si>
  <si>
    <t>Usluge tekućeg i investicijskog održavanja građevinskih objekata</t>
  </si>
  <si>
    <t>Usluge tekućeg i investicijskog održavanja prijevoznih sredstava</t>
  </si>
  <si>
    <t>Ostale usluge tekućeg i investicijskog odrzavanja po ugovorima i zakonskim propisima</t>
  </si>
  <si>
    <t xml:space="preserve">Usluge tekućeg i investicijskog održavanja građevinskih objekata </t>
  </si>
  <si>
    <t>Usluge tekućeg i investicijskog održavanja postrojenja i opreme DZK (medicinske i nemedicinske)</t>
  </si>
  <si>
    <t>Usluge tekućeg i investicijskog održavanja prijevoznih sredstava DZK</t>
  </si>
  <si>
    <t>UKUPNO - RASHODI ZA NABAVU NEFINANCIJSKE IMOVINE</t>
  </si>
  <si>
    <t>42313</t>
  </si>
  <si>
    <t>Tekuće i investicijsko održavanje vozila, postrojenja i opreme, te održavanje objekata (manje adaptacije, sanacije) HMP Šibenik, Tisno, Knin (ličenje, izmjena prozora, sanitarija)</t>
  </si>
  <si>
    <t xml:space="preserve">Materijal i dijelovi za tekuće i investicijsko održavanje građevinskih objekata </t>
  </si>
  <si>
    <t>Usluge tekućeg održavanja bolničkog informacijskog sustava BIS I PIS</t>
  </si>
  <si>
    <t>Usluge tekućeg održavanja BioNET Laboratorijskog informacijskog sustava</t>
  </si>
  <si>
    <t>Usluge tekućeg i investicijskog održavanja građevinskih objekata (centrana zgrada u Drnišu i područne ordinacije opće medicine u Kljacima, Oklaju i Unešiću)</t>
  </si>
  <si>
    <t>Tekuće i investicijsko održavanje vozila, postrojenja i opreme, te nastavak održavanjai rekonstrukcijaordinacija u Domu zdravlja (podrum, prizemlje, I,II,III kat), upravnoj zgradi, prostoru Domu zdravlja u poliklinici i svim ostalim dislociranim ordinacijama Doma zdravlja, te daljnja rekonstrukcija u dječjem dispanzeru (krov, prozori i ostalo)</t>
  </si>
  <si>
    <t xml:space="preserve">MEDICINSKA OPREMA </t>
  </si>
  <si>
    <t xml:space="preserve"> Usluge tekućeg i investicijskog održavanja prijevoznih sredstava </t>
  </si>
  <si>
    <t>Materijal i dijelovi za tekuće i investicijsko održavanje prijevoznih sredstava DZK</t>
  </si>
  <si>
    <t>ŠIBENSKO-KNINSKA ŽUPANIJA  Prijedlog Popisa prioriteta za 2016. godinu</t>
  </si>
  <si>
    <t>Računala s monitorima - 5 kom (1 kom za upravu i 4 kom za ordinacije obiteljske/dentalne medicine)</t>
  </si>
  <si>
    <t>Pisač - 5 kom  (2 kom za upravu i 3 kom za ordinacije obiteljske/dentalne medicine)</t>
  </si>
  <si>
    <t>Tablica: DEC-ZDRAVSTVO-2016 - Popis prioriteta za 2016. godinu</t>
  </si>
  <si>
    <t>OPĆA I VETERANSKA  BOLNICA "HRVATSKI PONOS" KNIN</t>
  </si>
  <si>
    <t>UKUPNO  OPĆA I VETERANSKA BOLNICA HRVATSKI PONOS KNIN</t>
  </si>
  <si>
    <t>Tablica: DEC-ZDRAVSTVO-2065 - Popis prioriteta za 2016. godinu</t>
  </si>
  <si>
    <t>Tablica: DEC-ZDRAVSTVO-2016 - Popis prioriteta za 2015. godinu</t>
  </si>
  <si>
    <t>Perilica rublja - 1 kom</t>
  </si>
  <si>
    <t>Sušilica rublja - 1 kom</t>
  </si>
  <si>
    <t xml:space="preserve">Kolječnik "crveni" za dentalnu medicinu  -  3 kom </t>
  </si>
  <si>
    <t xml:space="preserve">Polimerizacijska lampa za dentalnu medicinu  - 1 kom </t>
  </si>
  <si>
    <r>
      <t>Aparat za automatsko mijesanje alginata i gipsa  i folija (za retainere i udlage)   za  ortodonciju - 1 kom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</t>
    </r>
  </si>
  <si>
    <t>Aparat za oblikovanje (prešanje) termoplasticnih folija (za retainere i udlage) za ortodonciju -  1 kom</t>
  </si>
  <si>
    <t xml:space="preserve">TENS uređaj za obiteljsku medicinu -  4 kom </t>
  </si>
  <si>
    <t>Šprice za ispiranje uha za obiteljsku medicinu -  4 kom</t>
  </si>
  <si>
    <t>Kombi vozilo s opremom za sanitetski prijevoz  - 1 kom</t>
  </si>
  <si>
    <t>Osobno vozilo za patronažu  - 1 kom</t>
  </si>
  <si>
    <t>Prijenosno računalo sa win operativnim sustavom za obiteljsku medicinu - 1 kom</t>
  </si>
  <si>
    <t>Pisač za obiteljsku i dentalnu medicinu  - 8 kom</t>
  </si>
  <si>
    <t>Pisač sa skenerom za obiteljsku medicinu  - 5 kom</t>
  </si>
  <si>
    <t>Usluge tekućeg i investicijskog održavanja računalne opreme i računalnih programa  u upravi i ispostavama HMP (Drniš, Knin, Šibenik i Tisno) i na punktovima dežurstva Skradin i Primošten</t>
  </si>
  <si>
    <t>Vozilo za saniteski prijevoz (manje vozilo s jednim ležajem) - 1 kom</t>
  </si>
  <si>
    <t>Računala s monitorima - 2 kompleta ( za upravu )</t>
  </si>
  <si>
    <t>Mikroskop za citologiju                                                     2 kom</t>
  </si>
  <si>
    <t>Imunostainer aparat za bojenje preparata za citologiju   1 kom</t>
  </si>
  <si>
    <t>Holter tlaka za internu                                                      2 kom</t>
  </si>
  <si>
    <t>Holter EKG za internu                                                      2 kom</t>
  </si>
  <si>
    <t>Dvostruki protokomjer kisika za internu                           4 kom</t>
  </si>
  <si>
    <t>Aparat za suho otapanje plazme za transfuziju               1 kom</t>
  </si>
  <si>
    <t>Fototerapijska kabina za dermatovenerologiju                 1 kom</t>
  </si>
  <si>
    <t>Kolica za prijevoz pacijenata za OHBP                            2 kom</t>
  </si>
  <si>
    <t>Respirator za JIL                                                                1kom</t>
  </si>
  <si>
    <t>Urodinamski uređaj za urologiju                                          1 kom</t>
  </si>
  <si>
    <t>Laserski uređaj za urologiju                                                 1 kom</t>
  </si>
  <si>
    <t xml:space="preserve">EKG uređaj za ORL i internu medicinu                               2 kom                      </t>
  </si>
  <si>
    <t>Klima uređaji sa ugradnjom – (Laboratorij Transfuzija, Rodilište, Kirurgija ) -  3 kom</t>
  </si>
  <si>
    <t>ULTRAZVUK – Radiologija– 1 kom</t>
  </si>
  <si>
    <t>Bolnički kreveti – Odjel veterana (15 kom) , Odjel Kirurgije (4 kom)  – 19 kom</t>
  </si>
  <si>
    <t>Holter EKG – Interni odjel (ambulanta) – 2 kom</t>
  </si>
  <si>
    <t>Tlakomjeri – za sve odjele i ambulante – 50 kom</t>
  </si>
  <si>
    <t>Perilica za endoskop – Interni odjel (ambulanta) – 1 kom</t>
  </si>
  <si>
    <t>Hladnjak za čuvanje krvi  – Bolnički laboratorij - Transfuzija 1 kom</t>
  </si>
  <si>
    <t>42273</t>
  </si>
  <si>
    <t>Fotokopirni uređaj – Centralni Ravnateljstvo – 1 kom</t>
  </si>
  <si>
    <t>PC Računala komplet + Windows – 5 kom</t>
  </si>
  <si>
    <t>Kontejner za prijevoz prljavog rublja – Bolnička praonica – 5 kom</t>
  </si>
  <si>
    <t>Namještaj za hitni  prijem mala operacijska sala (Radni stol 2 kom, Mobilni kontejner za postavu ispod radnog stola 2 kom, Stolica uredska 2 kom, Vješalica samostojeća 1 kom)
Uredske stolice 15 kom, Fiksne stolice 10 kom ( za potrebe RTG i za potrebe bolničkih ambulanti)</t>
  </si>
  <si>
    <t>Aparat za otapanje plazme, matičnih stanica i grijanje krvi – Bolnički laboratorij – Transfuzija 1 kom</t>
  </si>
  <si>
    <t>Građevinski radovi na uređenju dnevne bolnice/ jednodnevne kirurgije</t>
  </si>
  <si>
    <t>SVEUKUPNO ŠIBENSKO-KNINSKA ŽUPANIJA 2016.</t>
  </si>
  <si>
    <t>Uredske stolice -11 kom (služba epidemiologije)</t>
  </si>
  <si>
    <t>Uredski viseći ormari - 1 komplet (služba školske medicine)</t>
  </si>
  <si>
    <t>Dvije dodatne komore za potpuno automatizirani RT PCR Gene-Xpert (za potrebe Službe mikorbiologije) - 1 kom</t>
  </si>
  <si>
    <t>Sustav za automatsko punjenje epruveta tekućim podlogama 
( za potrebe Službe mikorbiologije) - 1 kom</t>
  </si>
  <si>
    <t>Printer multifunkcionalni - 2 kom za  službu epidemiologije</t>
  </si>
  <si>
    <t>Linija za razlijevanje podloga za veličinu petrijevki 55 mm 
( za potrebe Službe mikorbiologije) - 1 kom</t>
  </si>
  <si>
    <t xml:space="preserve">MiniVidas(veliki) potpuno automatizirani ELISA uređaj 
( za potrebe Službe mikrorbiologije) - 1 kom </t>
  </si>
  <si>
    <t xml:space="preserve">Stolice za vađenje krvi  za ordinacije opće medicine  (Drniš, Kljaci, Unešić i Oklaj) -  4 kom </t>
  </si>
  <si>
    <t xml:space="preserve">Boca za kisik s opremom - 2 kom  (za ordinacije opće medicine u Oklaju i Kljacima ) </t>
  </si>
  <si>
    <t>Endometar - 1 kom (za ordinaciju dentalne medicine)</t>
  </si>
  <si>
    <t>Spirometar - 1 kom (za ordinaciju opće medicine u Drnišu)</t>
  </si>
  <si>
    <t xml:space="preserve">Radioviziografski senzor  (RVG senzor- za radiološku službu) - 1 kom </t>
  </si>
  <si>
    <t xml:space="preserve">Usluge tekućeg i investicijskog održavanja računalne opreme i računalnih programa i njihovo korištenje u upravi Doma zdravlja u Drnišu i područnim ordinacijama u Kljacima, Oklaju i Unešiću)  </t>
  </si>
  <si>
    <t>Defibrilator - 1 kom (12-kanalni, EKG,PULS OXY,NIBP,PACING)</t>
  </si>
  <si>
    <t>Transportni Respirator - 2 kom</t>
  </si>
  <si>
    <t xml:space="preserve">Aspirator prijenosni - 1 kom </t>
  </si>
  <si>
    <t>Vakum madrac s pumpom - 1 kom</t>
  </si>
  <si>
    <t xml:space="preserve">Kolica za reanimaciju - 1 kom </t>
  </si>
  <si>
    <t>Duga daska s fiksatorima glave s remenom - 2 kom</t>
  </si>
  <si>
    <t>Medicinski ruksak - 2 kom</t>
  </si>
  <si>
    <t>Vozilo HMP (bez opreme) sa pogonom na prednje kotače za HMP Primošten - 1 kom</t>
  </si>
  <si>
    <t>Računalo Notebook Acer - 1 kom HMP Šibenik</t>
  </si>
  <si>
    <t>Monitor Acer - 1 kom za HMP Šibenik</t>
  </si>
  <si>
    <t>CTG uređaj za odjel ginekologiju                                        1 kom</t>
  </si>
  <si>
    <t>Usluge tekućeg održavanja postrojenje i opreme (medicinske opreme, nemedicinske opreme,  kotlovnice, klima-uređaja, centralnog grijanja, agregata, liftova, elektro i vodovodne instalacije, hidrantske mreže, protupožarnog sustava, ispitivanja ispravnosti postrojenja i opreme )</t>
  </si>
  <si>
    <t>Medicinska oprema za Hitni prijem mala operacijska sala 
(Stolić za instrumente 1 kom, Kolica za previjanje 1 kom, Stolić za posluživanje 1 kom, Stolica za pacijenta fiksna 2 kom, Stolica za pacijenta mobilna 1 kom)</t>
  </si>
  <si>
    <t xml:space="preserve">Računalna oprema (UPS za bolnički laboratorij – 1 kom, Baterije za male UPS – 30 kom, Mrežna oprema – 2 routera + 2 switcha </t>
  </si>
  <si>
    <t>Uredske zidne police - 1 komplet (služba školske medicine)</t>
  </si>
  <si>
    <t xml:space="preserve">Osobni automobil za potrebe Službe školske medicine - 2 kom </t>
  </si>
  <si>
    <r>
      <t xml:space="preserve">Računala s monitorima - 2 kompl. za službu epidemiologije </t>
    </r>
    <r>
      <rPr>
        <sz val="11"/>
        <color indexed="10"/>
        <rFont val="Arial"/>
        <family val="2"/>
      </rPr>
      <t xml:space="preserve"> </t>
    </r>
  </si>
  <si>
    <r>
      <t xml:space="preserve">Prijenosno računalo - 1 kom za službu epidemiologije </t>
    </r>
    <r>
      <rPr>
        <sz val="11"/>
        <color indexed="10"/>
        <rFont val="Arial"/>
        <family val="2"/>
      </rPr>
      <t xml:space="preserve"> </t>
    </r>
  </si>
  <si>
    <t>Namještaj za sjedište HMP u Šibeniku i HMP Tisno - samostojeći ormarići s ladicama i policama -10 kom, viseći ormari-10 kom, garderobni ormari-6 kom, radni stolovi-5 kom, stol za dnevni boravak-1kom, uredske stolice-10 kom, stolice za dnevni boravak-4 komada, krevet s madracem - 2 kom</t>
  </si>
  <si>
    <t xml:space="preserve">GPS uređaj-Garmin NUVI - 2 kom </t>
  </si>
  <si>
    <t>Oprema za urologiju i polikliniku</t>
  </si>
  <si>
    <t xml:space="preserve">Telemetrijski uređaj s punjačem za internu                     1 kom                            </t>
  </si>
  <si>
    <t>Neinvazivni aspirator za neurologiju                                1 kom</t>
  </si>
  <si>
    <t xml:space="preserve">Uređaj za čišćenje i dezinfek.no. posuda za neurol. infekt.i internu                                                                              3 kom                               </t>
  </si>
  <si>
    <t>Ultrazvučni aparat za radilogiju                                         1 kom</t>
  </si>
  <si>
    <t>Stropnin nosač sa 4 ruke i 2 VidiaPort ruke sa nosačem za monitor, sa iLED 7operacijske svjetiljke 160000 luxa i TruVidia HD bazičnom kamerom za kirurgiju                                  1 kom</t>
  </si>
  <si>
    <t>Monitor vitalnih funkcija za JIL                                             1 kom</t>
  </si>
  <si>
    <t>SCOT Copernikus-REVO-Optopol za oftalmologiju          1 kom</t>
  </si>
  <si>
    <t>Bbronhoskop za internu                                                     1 kom</t>
  </si>
  <si>
    <t>Hladna komora za patologiju                                              1 kom</t>
  </si>
  <si>
    <t>Fleksibilni ureterenoskop za urologiju                                1 kom</t>
  </si>
  <si>
    <t>Bipolarni elektrokutor za urologiju                                       1 kom</t>
  </si>
  <si>
    <t>Kontejneri za pohranu i sterilizaciju za urologiju                1 kom</t>
  </si>
  <si>
    <t>Aplanacijski tonometar za oftalmologiju                              1 kom</t>
  </si>
  <si>
    <t>Rhino-laryngo-fiberscope za ORL                                      2 kom</t>
  </si>
  <si>
    <t>Torakalna drenažna pumpa za kirurgiju                             2 kom</t>
  </si>
  <si>
    <t>Adaptacija fizikalne terapije</t>
  </si>
  <si>
    <t xml:space="preserve">Adaptacija prostora za potrebe ortopedije i traumatologije </t>
  </si>
  <si>
    <t>Uređenje mrtvačnice</t>
  </si>
  <si>
    <t>Uređenje Odjela JIL-a</t>
  </si>
  <si>
    <t>PLAN 2016.</t>
  </si>
  <si>
    <t>Uredski namještaj za upravnu zgradu u Šibeniku i ordinacije primarne zdravstvene zaštite (radni stol - 10 kom, ormari razni: garderobni, za lijekove, vitrine i sl. - 15 kom, stolice razne: uredske stolice, daktilostolice, stolice za pacijente, stolice za čekaonicu, po potrebi  - 15 kom)</t>
  </si>
  <si>
    <t>Osobno vozilo za patronažu  - 2 kom</t>
  </si>
  <si>
    <t xml:space="preserve">Usluge tekućeg i investicijskog održavanja računalne opreme i računalnih programa u upravnoj zgradi i ordinacijama DZŠ </t>
  </si>
  <si>
    <t>Šibenik, travanj 2016.</t>
  </si>
  <si>
    <t>Autoklav za ordinaciju opće/obiteljske medicine Ražine i ordinaciju zdravstvene zaštite žena u DZŠ - 2 kom</t>
  </si>
  <si>
    <t>Dodatna ulaganja na građevinskim objektima (izmjena stolarije i postavljanje ALU i PVC zatvora i stolarije u ordinacijama opće/obiteljske i dentalne medicine i  laboratorija specijalističke protetike u prostorijama DZŠ u Tisnom, Istočna Gomilica 2)</t>
  </si>
  <si>
    <t xml:space="preserve">                                                                Ravnatelj: Joško Jurić,dipl.oec.</t>
  </si>
  <si>
    <t>Defibrilator za ordinacije opće/obiteljske medicine (Zaton, Ražine, Tribunj, Kaprije, Zlarin i Boraja) - 6 kom</t>
  </si>
  <si>
    <t>EKG uređaji za ordinaciju opće/medicne (Zlarin, TEF, Remont, Boraja, Kaprije) - 5 kom</t>
  </si>
  <si>
    <t>Dodatna ulaganja na građevinskim objektima (izmjena krovišta i unutarnja rekonstrukcija skladišta u krugu zgrade Doma zdravlja)</t>
  </si>
  <si>
    <t>Informatički program za kadrovsku službu</t>
  </si>
  <si>
    <t xml:space="preserve">Stomatološka stolica za ordinaciju dentalne medicine u zgradi DZŠ na adresi Kralja Zvonimira 23  </t>
  </si>
  <si>
    <t>PLAN 2016. REBALANS IV</t>
  </si>
  <si>
    <t>Šibenik, listopad 2016.</t>
  </si>
  <si>
    <t>Oprema za laboratorij specijalističke protetike u zgradi DZŠ, Kralja Zvnimira 23 (zubotehnički namještaj 2,5 m-inox-top -1 kom, zubotehnički stol 2 radna mjesta - 1 kom, aspiracija 2 radna mjesta - 1 kom, led lampa-1 kom, stolica s al.postoljem - 2 kom, polimer- 1 kom, mikromotor- 1 kom, plamenik - 1 kom, lonac za polimerizaciju - 1 kom , aparat za svjetlosnu polimerizaciju - 1 kom)</t>
  </si>
  <si>
    <t xml:space="preserve">Klima uređaji za upravnu zgradu i ordinacije DZŠ (po potrebi) 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</si>
</sst>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,##0.00&quot;      &quot;;\-#,##0.00&quot;      &quot;;&quot; -&quot;#&quot;      &quot;;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\ &quot;kn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i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i/>
      <sz val="10"/>
      <name val="Arial Unicode MS"/>
      <family val="2"/>
    </font>
    <font>
      <sz val="11"/>
      <name val="Arial Unicode MS"/>
      <family val="2"/>
    </font>
    <font>
      <b/>
      <i/>
      <sz val="10"/>
      <color indexed="10"/>
      <name val="Arial"/>
      <family val="2"/>
    </font>
    <font>
      <i/>
      <sz val="11"/>
      <name val="Arial Unicode MS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b/>
      <i/>
      <sz val="11"/>
      <color indexed="16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b/>
      <i/>
      <sz val="11"/>
      <name val="Arial Unicode MS"/>
      <family val="2"/>
    </font>
    <font>
      <b/>
      <sz val="12"/>
      <name val="Agency FB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Franklin Gothic Medium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sz val="11"/>
      <color indexed="55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1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41" fillId="21" borderId="2" applyNumberFormat="0" applyAlignment="0" applyProtection="0"/>
    <xf numFmtId="0" fontId="42" fillId="21" borderId="3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7" borderId="3" applyNumberFormat="0" applyAlignment="0" applyProtection="0"/>
  </cellStyleXfs>
  <cellXfs count="331">
    <xf numFmtId="0" fontId="0" fillId="0" borderId="0" xfId="0" applyAlignment="1">
      <alignment/>
    </xf>
    <xf numFmtId="4" fontId="4" fillId="22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4" fillId="21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/>
    </xf>
    <xf numFmtId="0" fontId="4" fillId="24" borderId="10" xfId="58" applyFont="1" applyFill="1" applyBorder="1" applyAlignment="1">
      <alignment horizontal="center" vertical="center"/>
      <protection/>
    </xf>
    <xf numFmtId="49" fontId="4" fillId="24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49" fontId="5" fillId="0" borderId="12" xfId="58" applyNumberFormat="1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22" borderId="10" xfId="0" applyNumberFormat="1" applyFont="1" applyFill="1" applyBorder="1" applyAlignment="1">
      <alignment horizontal="right" vertical="center"/>
    </xf>
    <xf numFmtId="4" fontId="5" fillId="22" borderId="12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left" vertical="center"/>
    </xf>
    <xf numFmtId="49" fontId="4" fillId="22" borderId="13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right" vertical="center"/>
    </xf>
    <xf numFmtId="0" fontId="4" fillId="22" borderId="10" xfId="0" applyFont="1" applyFill="1" applyBorder="1" applyAlignment="1">
      <alignment horizontal="left" vertical="center"/>
    </xf>
    <xf numFmtId="4" fontId="7" fillId="22" borderId="10" xfId="0" applyNumberFormat="1" applyFont="1" applyFill="1" applyBorder="1" applyAlignment="1">
      <alignment horizontal="right" vertical="center"/>
    </xf>
    <xf numFmtId="4" fontId="7" fillId="22" borderId="14" xfId="0" applyNumberFormat="1" applyFont="1" applyFill="1" applyBorder="1" applyAlignment="1">
      <alignment horizontal="right" vertical="center"/>
    </xf>
    <xf numFmtId="49" fontId="7" fillId="0" borderId="14" xfId="58" applyNumberFormat="1" applyFont="1" applyFill="1" applyBorder="1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58" applyNumberFormat="1" applyFont="1" applyFill="1" applyBorder="1" applyAlignment="1">
      <alignment horizontal="left" vertical="center" wrapText="1"/>
      <protection/>
    </xf>
    <xf numFmtId="4" fontId="9" fillId="0" borderId="0" xfId="0" applyNumberFormat="1" applyFont="1" applyBorder="1" applyAlignment="1">
      <alignment horizontal="right" vertical="center"/>
    </xf>
    <xf numFmtId="49" fontId="4" fillId="21" borderId="15" xfId="0" applyNumberFormat="1" applyFont="1" applyFill="1" applyBorder="1" applyAlignment="1">
      <alignment horizontal="center" vertical="center" wrapText="1"/>
    </xf>
    <xf numFmtId="49" fontId="4" fillId="21" borderId="1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2" fillId="21" borderId="11" xfId="0" applyFont="1" applyFill="1" applyBorder="1" applyAlignment="1">
      <alignment horizontal="center" vertical="center" wrapText="1"/>
    </xf>
    <xf numFmtId="49" fontId="8" fillId="21" borderId="15" xfId="0" applyNumberFormat="1" applyFont="1" applyFill="1" applyBorder="1" applyAlignment="1">
      <alignment horizontal="center" vertical="center" wrapText="1"/>
    </xf>
    <xf numFmtId="4" fontId="8" fillId="21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/>
    </xf>
    <xf numFmtId="0" fontId="8" fillId="21" borderId="17" xfId="0" applyFont="1" applyFill="1" applyBorder="1" applyAlignment="1">
      <alignment/>
    </xf>
    <xf numFmtId="0" fontId="8" fillId="21" borderId="18" xfId="0" applyFont="1" applyFill="1" applyBorder="1" applyAlignment="1">
      <alignment/>
    </xf>
    <xf numFmtId="0" fontId="5" fillId="22" borderId="19" xfId="0" applyFont="1" applyFill="1" applyBorder="1" applyAlignment="1">
      <alignment/>
    </xf>
    <xf numFmtId="0" fontId="4" fillId="22" borderId="10" xfId="0" applyFont="1" applyFill="1" applyBorder="1" applyAlignment="1">
      <alignment horizontal="left"/>
    </xf>
    <xf numFmtId="0" fontId="4" fillId="21" borderId="20" xfId="0" applyFont="1" applyFill="1" applyBorder="1" applyAlignment="1">
      <alignment vertical="center"/>
    </xf>
    <xf numFmtId="49" fontId="4" fillId="21" borderId="21" xfId="0" applyNumberFormat="1" applyFont="1" applyFill="1" applyBorder="1" applyAlignment="1">
      <alignment horizontal="center" vertical="center" wrapText="1"/>
    </xf>
    <xf numFmtId="4" fontId="4" fillId="21" borderId="14" xfId="0" applyNumberFormat="1" applyFont="1" applyFill="1" applyBorder="1" applyAlignment="1">
      <alignment horizontal="right" vertical="center"/>
    </xf>
    <xf numFmtId="4" fontId="4" fillId="24" borderId="22" xfId="0" applyNumberFormat="1" applyFont="1" applyFill="1" applyBorder="1" applyAlignment="1">
      <alignment horizontal="right" vertical="center"/>
    </xf>
    <xf numFmtId="0" fontId="4" fillId="24" borderId="23" xfId="58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left" vertical="center"/>
    </xf>
    <xf numFmtId="4" fontId="5" fillId="0" borderId="25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4" fillId="22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49" fontId="8" fillId="7" borderId="15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5" fillId="22" borderId="12" xfId="0" applyFont="1" applyFill="1" applyBorder="1" applyAlignment="1">
      <alignment/>
    </xf>
    <xf numFmtId="0" fontId="23" fillId="0" borderId="0" xfId="0" applyFont="1" applyAlignment="1" quotePrefix="1">
      <alignment horizontal="center"/>
    </xf>
    <xf numFmtId="0" fontId="17" fillId="0" borderId="0" xfId="0" applyFont="1" applyBorder="1" applyAlignment="1">
      <alignment/>
    </xf>
    <xf numFmtId="0" fontId="8" fillId="7" borderId="1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left" vertical="center" wrapText="1"/>
    </xf>
    <xf numFmtId="4" fontId="4" fillId="24" borderId="27" xfId="0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horizontal="right" vertical="center"/>
    </xf>
    <xf numFmtId="4" fontId="24" fillId="4" borderId="10" xfId="0" applyNumberFormat="1" applyFont="1" applyFill="1" applyBorder="1" applyAlignment="1">
      <alignment horizontal="right" vertical="center"/>
    </xf>
    <xf numFmtId="0" fontId="26" fillId="4" borderId="26" xfId="0" applyFont="1" applyFill="1" applyBorder="1" applyAlignment="1">
      <alignment horizontal="center" vertical="center" wrapText="1"/>
    </xf>
    <xf numFmtId="0" fontId="10" fillId="22" borderId="28" xfId="0" applyFont="1" applyFill="1" applyBorder="1" applyAlignment="1">
      <alignment/>
    </xf>
    <xf numFmtId="0" fontId="10" fillId="22" borderId="29" xfId="0" applyFont="1" applyFill="1" applyBorder="1" applyAlignment="1">
      <alignment/>
    </xf>
    <xf numFmtId="0" fontId="5" fillId="22" borderId="30" xfId="0" applyFont="1" applyFill="1" applyBorder="1" applyAlignment="1">
      <alignment/>
    </xf>
    <xf numFmtId="4" fontId="12" fillId="7" borderId="31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0" fontId="4" fillId="22" borderId="32" xfId="0" applyFont="1" applyFill="1" applyBorder="1" applyAlignment="1">
      <alignment/>
    </xf>
    <xf numFmtId="0" fontId="4" fillId="22" borderId="33" xfId="0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 shrinkToFit="1"/>
    </xf>
    <xf numFmtId="49" fontId="7" fillId="22" borderId="10" xfId="0" applyNumberFormat="1" applyFont="1" applyFill="1" applyBorder="1" applyAlignment="1">
      <alignment horizontal="right" vertical="center"/>
    </xf>
    <xf numFmtId="49" fontId="5" fillId="0" borderId="11" xfId="58" applyNumberFormat="1" applyFont="1" applyFill="1" applyBorder="1" applyAlignment="1">
      <alignment horizontal="left" vertical="center" wrapText="1"/>
      <protection/>
    </xf>
    <xf numFmtId="49" fontId="5" fillId="22" borderId="34" xfId="0" applyNumberFormat="1" applyFont="1" applyFill="1" applyBorder="1" applyAlignment="1">
      <alignment horizontal="right" vertical="center"/>
    </xf>
    <xf numFmtId="49" fontId="5" fillId="0" borderId="35" xfId="58" applyNumberFormat="1" applyFont="1" applyFill="1" applyBorder="1" applyAlignment="1">
      <alignment horizontal="left" vertical="center" wrapText="1"/>
      <protection/>
    </xf>
    <xf numFmtId="4" fontId="5" fillId="22" borderId="36" xfId="0" applyNumberFormat="1" applyFont="1" applyFill="1" applyBorder="1" applyAlignment="1">
      <alignment horizontal="right" vertical="center"/>
    </xf>
    <xf numFmtId="49" fontId="5" fillId="22" borderId="34" xfId="0" applyNumberFormat="1" applyFont="1" applyFill="1" applyBorder="1" applyAlignment="1">
      <alignment horizontal="left" vertical="center"/>
    </xf>
    <xf numFmtId="49" fontId="5" fillId="0" borderId="20" xfId="58" applyNumberFormat="1" applyFont="1" applyFill="1" applyBorder="1" applyAlignment="1">
      <alignment horizontal="left" vertical="center" wrapText="1"/>
      <protection/>
    </xf>
    <xf numFmtId="4" fontId="5" fillId="22" borderId="14" xfId="0" applyNumberFormat="1" applyFont="1" applyFill="1" applyBorder="1" applyAlignment="1">
      <alignment horizontal="right" vertical="center"/>
    </xf>
    <xf numFmtId="49" fontId="5" fillId="22" borderId="14" xfId="0" applyNumberFormat="1" applyFont="1" applyFill="1" applyBorder="1" applyAlignment="1">
      <alignment horizontal="right" vertical="center"/>
    </xf>
    <xf numFmtId="49" fontId="5" fillId="22" borderId="10" xfId="0" applyNumberFormat="1" applyFont="1" applyFill="1" applyBorder="1" applyAlignment="1">
      <alignment horizontal="right" vertical="center"/>
    </xf>
    <xf numFmtId="49" fontId="4" fillId="22" borderId="13" xfId="0" applyNumberFormat="1" applyFont="1" applyFill="1" applyBorder="1" applyAlignment="1">
      <alignment horizontal="left" vertical="center"/>
    </xf>
    <xf numFmtId="49" fontId="10" fillId="0" borderId="37" xfId="58" applyNumberFormat="1" applyFont="1" applyFill="1" applyBorder="1" applyAlignment="1">
      <alignment horizontal="left" vertical="center" wrapText="1"/>
      <protection/>
    </xf>
    <xf numFmtId="49" fontId="5" fillId="0" borderId="36" xfId="58" applyNumberFormat="1" applyFont="1" applyFill="1" applyBorder="1" applyAlignment="1">
      <alignment horizontal="left" vertical="center" wrapText="1"/>
      <protection/>
    </xf>
    <xf numFmtId="49" fontId="5" fillId="22" borderId="14" xfId="0" applyNumberFormat="1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 wrapText="1"/>
    </xf>
    <xf numFmtId="49" fontId="5" fillId="22" borderId="10" xfId="0" applyNumberFormat="1" applyFont="1" applyFill="1" applyBorder="1" applyAlignment="1">
      <alignment horizontal="left" vertical="center"/>
    </xf>
    <xf numFmtId="0" fontId="4" fillId="22" borderId="34" xfId="0" applyFont="1" applyFill="1" applyBorder="1" applyAlignment="1">
      <alignment horizontal="left" vertical="center"/>
    </xf>
    <xf numFmtId="0" fontId="5" fillId="0" borderId="34" xfId="0" applyFont="1" applyBorder="1" applyAlignment="1">
      <alignment/>
    </xf>
    <xf numFmtId="4" fontId="5" fillId="22" borderId="34" xfId="0" applyNumberFormat="1" applyFont="1" applyFill="1" applyBorder="1" applyAlignment="1">
      <alignment horizontal="right" vertical="center"/>
    </xf>
    <xf numFmtId="49" fontId="10" fillId="0" borderId="34" xfId="0" applyNumberFormat="1" applyFont="1" applyBorder="1" applyAlignment="1">
      <alignment horizontal="left" vertical="center" wrapText="1"/>
    </xf>
    <xf numFmtId="0" fontId="5" fillId="22" borderId="34" xfId="0" applyFont="1" applyFill="1" applyBorder="1" applyAlignment="1">
      <alignment horizontal="left" vertical="center"/>
    </xf>
    <xf numFmtId="49" fontId="5" fillId="0" borderId="34" xfId="58" applyNumberFormat="1" applyFont="1" applyFill="1" applyBorder="1" applyAlignment="1">
      <alignment horizontal="left" vertical="center" wrapText="1"/>
      <protection/>
    </xf>
    <xf numFmtId="0" fontId="5" fillId="22" borderId="14" xfId="0" applyFont="1" applyFill="1" applyBorder="1" applyAlignment="1">
      <alignment horizontal="left" vertical="center"/>
    </xf>
    <xf numFmtId="49" fontId="5" fillId="0" borderId="38" xfId="58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58" applyNumberFormat="1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right" vertical="center"/>
    </xf>
    <xf numFmtId="49" fontId="4" fillId="21" borderId="11" xfId="0" applyNumberFormat="1" applyFont="1" applyFill="1" applyBorder="1" applyAlignment="1">
      <alignment horizontal="left" vertical="center"/>
    </xf>
    <xf numFmtId="49" fontId="4" fillId="21" borderId="31" xfId="58" applyNumberFormat="1" applyFont="1" applyFill="1" applyBorder="1" applyAlignment="1">
      <alignment horizontal="center" vertical="center" wrapText="1"/>
      <protection/>
    </xf>
    <xf numFmtId="4" fontId="4" fillId="21" borderId="31" xfId="0" applyNumberFormat="1" applyFont="1" applyFill="1" applyBorder="1" applyAlignment="1">
      <alignment horizontal="right" vertical="center"/>
    </xf>
    <xf numFmtId="49" fontId="4" fillId="24" borderId="13" xfId="0" applyNumberFormat="1" applyFont="1" applyFill="1" applyBorder="1" applyAlignment="1">
      <alignment horizontal="left" vertical="center"/>
    </xf>
    <xf numFmtId="49" fontId="4" fillId="0" borderId="39" xfId="58" applyNumberFormat="1" applyFont="1" applyFill="1" applyBorder="1" applyAlignment="1">
      <alignment horizontal="left" vertical="center" wrapText="1"/>
      <protection/>
    </xf>
    <xf numFmtId="4" fontId="4" fillId="22" borderId="12" xfId="0" applyNumberFormat="1" applyFont="1" applyFill="1" applyBorder="1" applyAlignment="1">
      <alignment horizontal="right" vertical="center"/>
    </xf>
    <xf numFmtId="49" fontId="4" fillId="22" borderId="34" xfId="0" applyNumberFormat="1" applyFont="1" applyFill="1" applyBorder="1" applyAlignment="1">
      <alignment horizontal="left" vertical="center"/>
    </xf>
    <xf numFmtId="0" fontId="5" fillId="22" borderId="14" xfId="0" applyFont="1" applyFill="1" applyBorder="1" applyAlignment="1">
      <alignment/>
    </xf>
    <xf numFmtId="49" fontId="10" fillId="0" borderId="12" xfId="58" applyNumberFormat="1" applyFont="1" applyFill="1" applyBorder="1" applyAlignment="1">
      <alignment horizontal="left" vertical="center" wrapText="1"/>
      <protection/>
    </xf>
    <xf numFmtId="49" fontId="27" fillId="22" borderId="34" xfId="0" applyNumberFormat="1" applyFont="1" applyFill="1" applyBorder="1" applyAlignment="1">
      <alignment horizontal="right" vertical="center"/>
    </xf>
    <xf numFmtId="49" fontId="27" fillId="22" borderId="14" xfId="0" applyNumberFormat="1" applyFont="1" applyFill="1" applyBorder="1" applyAlignment="1">
      <alignment horizontal="right" vertical="center"/>
    </xf>
    <xf numFmtId="49" fontId="5" fillId="0" borderId="14" xfId="58" applyNumberFormat="1" applyFont="1" applyFill="1" applyBorder="1" applyAlignment="1">
      <alignment horizontal="left" vertical="center" wrapText="1"/>
      <protection/>
    </xf>
    <xf numFmtId="49" fontId="28" fillId="22" borderId="34" xfId="0" applyNumberFormat="1" applyFont="1" applyFill="1" applyBorder="1" applyAlignment="1">
      <alignment horizontal="right" vertical="center"/>
    </xf>
    <xf numFmtId="49" fontId="28" fillId="0" borderId="14" xfId="58" applyNumberFormat="1" applyFont="1" applyFill="1" applyBorder="1" applyAlignment="1">
      <alignment horizontal="left" vertical="center" wrapText="1"/>
      <protection/>
    </xf>
    <xf numFmtId="4" fontId="28" fillId="22" borderId="10" xfId="0" applyNumberFormat="1" applyFont="1" applyFill="1" applyBorder="1" applyAlignment="1">
      <alignment horizontal="right" vertical="center"/>
    </xf>
    <xf numFmtId="49" fontId="5" fillId="0" borderId="13" xfId="58" applyNumberFormat="1" applyFont="1" applyFill="1" applyBorder="1" applyAlignment="1">
      <alignment horizontal="left" vertical="center" wrapText="1"/>
      <protection/>
    </xf>
    <xf numFmtId="4" fontId="5" fillId="22" borderId="29" xfId="0" applyNumberFormat="1" applyFont="1" applyFill="1" applyBorder="1" applyAlignment="1">
      <alignment horizontal="right" vertical="center"/>
    </xf>
    <xf numFmtId="49" fontId="28" fillId="22" borderId="13" xfId="0" applyNumberFormat="1" applyFont="1" applyFill="1" applyBorder="1" applyAlignment="1">
      <alignment horizontal="right" vertical="center"/>
    </xf>
    <xf numFmtId="49" fontId="28" fillId="0" borderId="10" xfId="58" applyNumberFormat="1" applyFont="1" applyFill="1" applyBorder="1" applyAlignment="1">
      <alignment horizontal="left" vertical="center" wrapText="1"/>
      <protection/>
    </xf>
    <xf numFmtId="49" fontId="27" fillId="22" borderId="10" xfId="0" applyNumberFormat="1" applyFont="1" applyFill="1" applyBorder="1" applyAlignment="1">
      <alignment horizontal="right" vertical="center"/>
    </xf>
    <xf numFmtId="49" fontId="28" fillId="22" borderId="10" xfId="0" applyNumberFormat="1" applyFont="1" applyFill="1" applyBorder="1" applyAlignment="1">
      <alignment horizontal="right" vertical="center"/>
    </xf>
    <xf numFmtId="49" fontId="28" fillId="0" borderId="31" xfId="58" applyNumberFormat="1" applyFont="1" applyFill="1" applyBorder="1" applyAlignment="1">
      <alignment horizontal="left" vertical="center" wrapText="1"/>
      <protection/>
    </xf>
    <xf numFmtId="49" fontId="5" fillId="0" borderId="31" xfId="58" applyNumberFormat="1" applyFont="1" applyFill="1" applyBorder="1" applyAlignment="1">
      <alignment horizontal="left" vertical="center" wrapText="1"/>
      <protection/>
    </xf>
    <xf numFmtId="49" fontId="10" fillId="0" borderId="13" xfId="58" applyNumberFormat="1" applyFont="1" applyFill="1" applyBorder="1" applyAlignment="1">
      <alignment horizontal="left" vertical="center" wrapText="1"/>
      <protection/>
    </xf>
    <xf numFmtId="4" fontId="5" fillId="22" borderId="13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24" fillId="21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left" vertical="center" wrapText="1"/>
    </xf>
    <xf numFmtId="4" fontId="4" fillId="24" borderId="14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shrinkToFit="1"/>
    </xf>
    <xf numFmtId="4" fontId="24" fillId="4" borderId="10" xfId="0" applyNumberFormat="1" applyFont="1" applyFill="1" applyBorder="1" applyAlignment="1">
      <alignment horizontal="right" vertical="center"/>
    </xf>
    <xf numFmtId="49" fontId="27" fillId="22" borderId="40" xfId="0" applyNumberFormat="1" applyFont="1" applyFill="1" applyBorder="1" applyAlignment="1">
      <alignment horizontal="right" vertical="center"/>
    </xf>
    <xf numFmtId="4" fontId="5" fillId="22" borderId="41" xfId="0" applyNumberFormat="1" applyFont="1" applyFill="1" applyBorder="1" applyAlignment="1">
      <alignment horizontal="right" vertical="center"/>
    </xf>
    <xf numFmtId="49" fontId="28" fillId="0" borderId="36" xfId="58" applyNumberFormat="1" applyFont="1" applyFill="1" applyBorder="1" applyAlignment="1">
      <alignment horizontal="left" vertical="center" wrapText="1"/>
      <protection/>
    </xf>
    <xf numFmtId="4" fontId="5" fillId="22" borderId="38" xfId="0" applyNumberFormat="1" applyFont="1" applyFill="1" applyBorder="1" applyAlignment="1">
      <alignment horizontal="right" vertical="center"/>
    </xf>
    <xf numFmtId="4" fontId="28" fillId="22" borderId="14" xfId="0" applyNumberFormat="1" applyFont="1" applyFill="1" applyBorder="1" applyAlignment="1">
      <alignment horizontal="right" vertical="center"/>
    </xf>
    <xf numFmtId="0" fontId="5" fillId="0" borderId="10" xfId="58" applyNumberFormat="1" applyFont="1" applyFill="1" applyBorder="1" applyAlignment="1">
      <alignment horizontal="left" vertical="center" wrapText="1"/>
      <protection/>
    </xf>
    <xf numFmtId="49" fontId="4" fillId="22" borderId="12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/>
    </xf>
    <xf numFmtId="0" fontId="5" fillId="22" borderId="36" xfId="0" applyFont="1" applyFill="1" applyBorder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49" fontId="4" fillId="21" borderId="10" xfId="0" applyNumberFormat="1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center"/>
    </xf>
    <xf numFmtId="4" fontId="4" fillId="22" borderId="34" xfId="0" applyNumberFormat="1" applyFont="1" applyFill="1" applyBorder="1" applyAlignment="1">
      <alignment horizontal="right" vertical="center"/>
    </xf>
    <xf numFmtId="49" fontId="31" fillId="0" borderId="42" xfId="58" applyNumberFormat="1" applyFont="1" applyFill="1" applyBorder="1" applyAlignment="1">
      <alignment horizontal="left" vertical="center" wrapText="1"/>
      <protection/>
    </xf>
    <xf numFmtId="4" fontId="5" fillId="22" borderId="42" xfId="0" applyNumberFormat="1" applyFont="1" applyFill="1" applyBorder="1" applyAlignment="1">
      <alignment horizontal="right" vertical="center"/>
    </xf>
    <xf numFmtId="49" fontId="28" fillId="0" borderId="42" xfId="58" applyNumberFormat="1" applyFont="1" applyFill="1" applyBorder="1" applyAlignment="1">
      <alignment horizontal="left" vertical="center" wrapText="1"/>
      <protection/>
    </xf>
    <xf numFmtId="49" fontId="28" fillId="22" borderId="14" xfId="0" applyNumberFormat="1" applyFont="1" applyFill="1" applyBorder="1" applyAlignment="1">
      <alignment horizontal="right" vertical="center"/>
    </xf>
    <xf numFmtId="49" fontId="27" fillId="22" borderId="13" xfId="0" applyNumberFormat="1" applyFont="1" applyFill="1" applyBorder="1" applyAlignment="1">
      <alignment horizontal="right" vertical="center"/>
    </xf>
    <xf numFmtId="49" fontId="4" fillId="22" borderId="14" xfId="0" applyNumberFormat="1" applyFont="1" applyFill="1" applyBorder="1" applyAlignment="1">
      <alignment horizontal="right" vertical="center"/>
    </xf>
    <xf numFmtId="49" fontId="10" fillId="0" borderId="39" xfId="58" applyNumberFormat="1" applyFont="1" applyFill="1" applyBorder="1" applyAlignment="1">
      <alignment horizontal="left" vertical="center" wrapText="1"/>
      <protection/>
    </xf>
    <xf numFmtId="4" fontId="5" fillId="22" borderId="39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9" fontId="5" fillId="25" borderId="43" xfId="0" applyNumberFormat="1" applyFont="1" applyFill="1" applyBorder="1" applyAlignment="1">
      <alignment horizontal="left" vertical="center"/>
    </xf>
    <xf numFmtId="4" fontId="5" fillId="25" borderId="43" xfId="0" applyNumberFormat="1" applyFont="1" applyFill="1" applyBorder="1" applyAlignment="1">
      <alignment horizontal="right" vertical="center"/>
    </xf>
    <xf numFmtId="4" fontId="4" fillId="22" borderId="39" xfId="0" applyNumberFormat="1" applyFont="1" applyFill="1" applyBorder="1" applyAlignment="1">
      <alignment horizontal="right" vertical="center"/>
    </xf>
    <xf numFmtId="4" fontId="28" fillId="22" borderId="36" xfId="0" applyNumberFormat="1" applyFont="1" applyFill="1" applyBorder="1" applyAlignment="1">
      <alignment horizontal="right" vertical="center"/>
    </xf>
    <xf numFmtId="49" fontId="4" fillId="22" borderId="44" xfId="0" applyNumberFormat="1" applyFont="1" applyFill="1" applyBorder="1" applyAlignment="1">
      <alignment horizontal="right" vertical="center"/>
    </xf>
    <xf numFmtId="4" fontId="5" fillId="22" borderId="33" xfId="0" applyNumberFormat="1" applyFont="1" applyFill="1" applyBorder="1" applyAlignment="1">
      <alignment horizontal="right" vertical="center"/>
    </xf>
    <xf numFmtId="4" fontId="5" fillId="22" borderId="45" xfId="0" applyNumberFormat="1" applyFont="1" applyFill="1" applyBorder="1" applyAlignment="1">
      <alignment horizontal="right" vertical="center"/>
    </xf>
    <xf numFmtId="49" fontId="4" fillId="22" borderId="34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left" vertical="center"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0" fontId="4" fillId="4" borderId="2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58" applyNumberFormat="1" applyFont="1" applyFill="1" applyBorder="1" applyAlignment="1">
      <alignment horizontal="left" vertical="top" wrapText="1"/>
      <protection/>
    </xf>
    <xf numFmtId="0" fontId="5" fillId="22" borderId="10" xfId="0" applyFont="1" applyFill="1" applyBorder="1" applyAlignment="1">
      <alignment horizontal="left" vertical="center"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4" fillId="22" borderId="14" xfId="0" applyNumberFormat="1" applyFont="1" applyFill="1" applyBorder="1" applyAlignment="1">
      <alignment horizontal="left" vertical="center"/>
    </xf>
    <xf numFmtId="0" fontId="5" fillId="22" borderId="14" xfId="0" applyFont="1" applyFill="1" applyBorder="1" applyAlignment="1">
      <alignment/>
    </xf>
    <xf numFmtId="0" fontId="5" fillId="0" borderId="0" xfId="0" applyFont="1" applyAlignment="1">
      <alignment/>
    </xf>
    <xf numFmtId="4" fontId="10" fillId="22" borderId="12" xfId="0" applyNumberFormat="1" applyFont="1" applyFill="1" applyBorder="1" applyAlignment="1">
      <alignment horizontal="right" vertical="center"/>
    </xf>
    <xf numFmtId="49" fontId="28" fillId="22" borderId="34" xfId="0" applyNumberFormat="1" applyFont="1" applyFill="1" applyBorder="1" applyAlignment="1">
      <alignment horizontal="right" vertical="center"/>
    </xf>
    <xf numFmtId="49" fontId="28" fillId="22" borderId="13" xfId="0" applyNumberFormat="1" applyFont="1" applyFill="1" applyBorder="1" applyAlignment="1">
      <alignment horizontal="right" vertical="center"/>
    </xf>
    <xf numFmtId="4" fontId="5" fillId="22" borderId="10" xfId="0" applyNumberFormat="1" applyFont="1" applyFill="1" applyBorder="1" applyAlignment="1">
      <alignment/>
    </xf>
    <xf numFmtId="49" fontId="28" fillId="22" borderId="10" xfId="0" applyNumberFormat="1" applyFont="1" applyFill="1" applyBorder="1" applyAlignment="1">
      <alignment horizontal="right" vertical="center"/>
    </xf>
    <xf numFmtId="49" fontId="5" fillId="0" borderId="15" xfId="58" applyNumberFormat="1" applyFont="1" applyFill="1" applyBorder="1" applyAlignment="1">
      <alignment horizontal="left" vertical="center" wrapText="1"/>
      <protection/>
    </xf>
    <xf numFmtId="0" fontId="5" fillId="22" borderId="10" xfId="0" applyFont="1" applyFill="1" applyBorder="1" applyAlignment="1">
      <alignment/>
    </xf>
    <xf numFmtId="49" fontId="5" fillId="22" borderId="13" xfId="0" applyNumberFormat="1" applyFont="1" applyFill="1" applyBorder="1" applyAlignment="1">
      <alignment horizontal="right" vertical="center"/>
    </xf>
    <xf numFmtId="0" fontId="24" fillId="21" borderId="46" xfId="0" applyFont="1" applyFill="1" applyBorder="1" applyAlignment="1">
      <alignment horizontal="center" vertical="center" wrapText="1"/>
    </xf>
    <xf numFmtId="4" fontId="4" fillId="21" borderId="47" xfId="0" applyNumberFormat="1" applyFont="1" applyFill="1" applyBorder="1" applyAlignment="1">
      <alignment horizontal="right" vertical="center"/>
    </xf>
    <xf numFmtId="49" fontId="10" fillId="0" borderId="37" xfId="0" applyNumberFormat="1" applyFont="1" applyBorder="1" applyAlignment="1">
      <alignment horizontal="left" vertical="center" wrapText="1"/>
    </xf>
    <xf numFmtId="49" fontId="30" fillId="0" borderId="34" xfId="58" applyNumberFormat="1" applyFont="1" applyFill="1" applyBorder="1" applyAlignment="1">
      <alignment horizontal="left" vertical="center" wrapText="1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/>
    </xf>
    <xf numFmtId="49" fontId="31" fillId="0" borderId="0" xfId="58" applyNumberFormat="1" applyFont="1" applyFill="1" applyBorder="1" applyAlignment="1">
      <alignment horizontal="left" vertical="center" wrapText="1"/>
      <protection/>
    </xf>
    <xf numFmtId="49" fontId="5" fillId="0" borderId="20" xfId="58" applyNumberFormat="1" applyFont="1" applyFill="1" applyBorder="1" applyAlignment="1">
      <alignment horizontal="left" vertical="center" wrapText="1"/>
      <protection/>
    </xf>
    <xf numFmtId="0" fontId="4" fillId="21" borderId="11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" fontId="4" fillId="22" borderId="13" xfId="0" applyNumberFormat="1" applyFont="1" applyFill="1" applyBorder="1" applyAlignment="1">
      <alignment horizontal="right" vertical="center"/>
    </xf>
    <xf numFmtId="49" fontId="5" fillId="0" borderId="40" xfId="58" applyNumberFormat="1" applyFont="1" applyFill="1" applyBorder="1" applyAlignment="1">
      <alignment horizontal="left" vertical="center" wrapText="1"/>
      <protection/>
    </xf>
    <xf numFmtId="49" fontId="33" fillId="4" borderId="10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22" borderId="12" xfId="0" applyNumberFormat="1" applyFont="1" applyFill="1" applyBorder="1" applyAlignment="1">
      <alignment horizontal="right" vertical="center"/>
    </xf>
    <xf numFmtId="49" fontId="5" fillId="0" borderId="36" xfId="58" applyNumberFormat="1" applyFont="1" applyFill="1" applyBorder="1" applyAlignment="1">
      <alignment horizontal="left" vertical="center" wrapText="1"/>
      <protection/>
    </xf>
    <xf numFmtId="4" fontId="5" fillId="22" borderId="36" xfId="0" applyNumberFormat="1" applyFont="1" applyFill="1" applyBorder="1" applyAlignment="1">
      <alignment horizontal="right" vertical="center"/>
    </xf>
    <xf numFmtId="4" fontId="5" fillId="22" borderId="14" xfId="0" applyNumberFormat="1" applyFont="1" applyFill="1" applyBorder="1" applyAlignment="1">
      <alignment horizontal="right" vertical="center"/>
    </xf>
    <xf numFmtId="49" fontId="5" fillId="0" borderId="49" xfId="58" applyNumberFormat="1" applyFont="1" applyFill="1" applyBorder="1" applyAlignment="1">
      <alignment vertical="center" wrapText="1"/>
      <protection/>
    </xf>
    <xf numFmtId="49" fontId="5" fillId="0" borderId="15" xfId="58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/>
    </xf>
    <xf numFmtId="0" fontId="5" fillId="25" borderId="50" xfId="0" applyFont="1" applyFill="1" applyBorder="1" applyAlignment="1">
      <alignment horizontal="left" vertical="center"/>
    </xf>
    <xf numFmtId="0" fontId="5" fillId="25" borderId="43" xfId="0" applyFont="1" applyFill="1" applyBorder="1" applyAlignment="1">
      <alignment horizontal="left" vertical="center"/>
    </xf>
    <xf numFmtId="4" fontId="5" fillId="25" borderId="10" xfId="0" applyNumberFormat="1" applyFont="1" applyFill="1" applyBorder="1" applyAlignment="1">
      <alignment horizontal="right" vertical="center"/>
    </xf>
    <xf numFmtId="4" fontId="5" fillId="25" borderId="51" xfId="0" applyNumberFormat="1" applyFont="1" applyFill="1" applyBorder="1" applyAlignment="1">
      <alignment horizontal="right" vertical="center"/>
    </xf>
    <xf numFmtId="4" fontId="5" fillId="25" borderId="43" xfId="0" applyNumberFormat="1" applyFont="1" applyFill="1" applyBorder="1" applyAlignment="1">
      <alignment horizontal="right" vertical="center"/>
    </xf>
    <xf numFmtId="49" fontId="5" fillId="25" borderId="10" xfId="0" applyNumberFormat="1" applyFont="1" applyFill="1" applyBorder="1" applyAlignment="1">
      <alignment horizontal="left" vertical="center"/>
    </xf>
    <xf numFmtId="49" fontId="5" fillId="0" borderId="51" xfId="58" applyNumberFormat="1" applyFont="1" applyFill="1" applyBorder="1" applyAlignment="1">
      <alignment horizontal="left" vertical="center" wrapText="1"/>
      <protection/>
    </xf>
    <xf numFmtId="0" fontId="5" fillId="25" borderId="52" xfId="0" applyFont="1" applyFill="1" applyBorder="1" applyAlignment="1">
      <alignment horizontal="left" vertical="center"/>
    </xf>
    <xf numFmtId="49" fontId="5" fillId="22" borderId="10" xfId="0" applyNumberFormat="1" applyFont="1" applyFill="1" applyBorder="1" applyAlignment="1">
      <alignment horizontal="right" vertical="center"/>
    </xf>
    <xf numFmtId="0" fontId="5" fillId="0" borderId="11" xfId="58" applyNumberFormat="1" applyFont="1" applyFill="1" applyBorder="1" applyAlignment="1">
      <alignment horizontal="left" vertical="top" wrapText="1"/>
      <protection/>
    </xf>
    <xf numFmtId="49" fontId="5" fillId="0" borderId="53" xfId="58" applyNumberFormat="1" applyFont="1" applyFill="1" applyBorder="1" applyAlignment="1">
      <alignment horizontal="left" vertical="center" wrapText="1"/>
      <protection/>
    </xf>
    <xf numFmtId="0" fontId="6" fillId="22" borderId="10" xfId="0" applyFont="1" applyFill="1" applyBorder="1" applyAlignment="1">
      <alignment/>
    </xf>
    <xf numFmtId="49" fontId="4" fillId="0" borderId="11" xfId="58" applyNumberFormat="1" applyFont="1" applyFill="1" applyBorder="1" applyAlignment="1">
      <alignment horizontal="left" vertical="center" wrapText="1"/>
      <protection/>
    </xf>
    <xf numFmtId="4" fontId="4" fillId="22" borderId="10" xfId="0" applyNumberFormat="1" applyFont="1" applyFill="1" applyBorder="1" applyAlignment="1">
      <alignment horizontal="right" vertical="center"/>
    </xf>
    <xf numFmtId="49" fontId="28" fillId="0" borderId="34" xfId="58" applyNumberFormat="1" applyFont="1" applyFill="1" applyBorder="1" applyAlignment="1">
      <alignment horizontal="left" vertical="center" wrapText="1"/>
      <protection/>
    </xf>
    <xf numFmtId="4" fontId="28" fillId="22" borderId="13" xfId="0" applyNumberFormat="1" applyFont="1" applyFill="1" applyBorder="1" applyAlignment="1">
      <alignment horizontal="right" vertical="center"/>
    </xf>
    <xf numFmtId="49" fontId="5" fillId="0" borderId="11" xfId="58" applyNumberFormat="1" applyFont="1" applyFill="1" applyBorder="1" applyAlignment="1">
      <alignment horizontal="left" wrapText="1"/>
      <protection/>
    </xf>
    <xf numFmtId="49" fontId="5" fillId="22" borderId="34" xfId="0" applyNumberFormat="1" applyFont="1" applyFill="1" applyBorder="1" applyAlignment="1">
      <alignment horizontal="right" vertical="center"/>
    </xf>
    <xf numFmtId="49" fontId="5" fillId="22" borderId="14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49" fontId="5" fillId="0" borderId="52" xfId="58" applyNumberFormat="1" applyFont="1" applyFill="1" applyBorder="1" applyAlignment="1">
      <alignment horizontal="left" vertical="center" wrapText="1"/>
      <protection/>
    </xf>
    <xf numFmtId="49" fontId="5" fillId="0" borderId="52" xfId="0" applyNumberFormat="1" applyFont="1" applyBorder="1" applyAlignment="1">
      <alignment horizontal="left" vertical="center" wrapText="1"/>
    </xf>
    <xf numFmtId="49" fontId="5" fillId="25" borderId="54" xfId="0" applyNumberFormat="1" applyFont="1" applyFill="1" applyBorder="1" applyAlignment="1">
      <alignment horizontal="left" vertical="center"/>
    </xf>
    <xf numFmtId="49" fontId="5" fillId="25" borderId="55" xfId="0" applyNumberFormat="1" applyFont="1" applyFill="1" applyBorder="1" applyAlignment="1">
      <alignment horizontal="left" vertical="center"/>
    </xf>
    <xf numFmtId="0" fontId="5" fillId="25" borderId="55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56" xfId="58" applyNumberFormat="1" applyFont="1" applyFill="1" applyBorder="1" applyAlignment="1">
      <alignment horizontal="left" vertical="center" wrapText="1"/>
      <protection/>
    </xf>
    <xf numFmtId="0" fontId="5" fillId="0" borderId="52" xfId="59" applyFont="1" applyFill="1" applyBorder="1" applyAlignment="1">
      <alignment horizontal="left" vertical="center" wrapText="1"/>
      <protection/>
    </xf>
    <xf numFmtId="49" fontId="10" fillId="0" borderId="57" xfId="0" applyNumberFormat="1" applyFont="1" applyBorder="1" applyAlignment="1">
      <alignment horizontal="left" vertical="center" wrapText="1"/>
    </xf>
    <xf numFmtId="4" fontId="4" fillId="22" borderId="13" xfId="0" applyNumberFormat="1" applyFont="1" applyFill="1" applyBorder="1" applyAlignment="1">
      <alignment horizontal="right" vertical="center"/>
    </xf>
    <xf numFmtId="49" fontId="36" fillId="0" borderId="43" xfId="58" applyNumberFormat="1" applyFont="1" applyFill="1" applyBorder="1" applyAlignment="1">
      <alignment horizontal="left" vertical="center" wrapText="1"/>
      <protection/>
    </xf>
    <xf numFmtId="4" fontId="28" fillId="22" borderId="29" xfId="0" applyNumberFormat="1" applyFont="1" applyFill="1" applyBorder="1" applyAlignment="1">
      <alignment horizontal="right" vertical="center"/>
    </xf>
    <xf numFmtId="49" fontId="5" fillId="0" borderId="44" xfId="58" applyNumberFormat="1" applyFont="1" applyFill="1" applyBorder="1" applyAlignment="1">
      <alignment horizontal="left" vertical="center" wrapText="1"/>
      <protection/>
    </xf>
    <xf numFmtId="0" fontId="5" fillId="22" borderId="13" xfId="0" applyFont="1" applyFill="1" applyBorder="1" applyAlignment="1">
      <alignment horizontal="left" vertical="center"/>
    </xf>
    <xf numFmtId="49" fontId="5" fillId="22" borderId="10" xfId="0" applyNumberFormat="1" applyFont="1" applyFill="1" applyBorder="1" applyAlignment="1">
      <alignment horizontal="left" vertical="center"/>
    </xf>
    <xf numFmtId="4" fontId="5" fillId="22" borderId="10" xfId="0" applyNumberFormat="1" applyFont="1" applyFill="1" applyBorder="1" applyAlignment="1">
      <alignment horizontal="right" vertical="center"/>
    </xf>
    <xf numFmtId="49" fontId="4" fillId="22" borderId="13" xfId="0" applyNumberFormat="1" applyFont="1" applyFill="1" applyBorder="1" applyAlignment="1">
      <alignment horizontal="right" vertical="center"/>
    </xf>
    <xf numFmtId="0" fontId="4" fillId="22" borderId="48" xfId="0" applyFont="1" applyFill="1" applyBorder="1" applyAlignment="1">
      <alignment/>
    </xf>
    <xf numFmtId="0" fontId="8" fillId="4" borderId="20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/>
    </xf>
    <xf numFmtId="49" fontId="30" fillId="0" borderId="11" xfId="58" applyNumberFormat="1" applyFont="1" applyFill="1" applyBorder="1" applyAlignment="1">
      <alignment horizontal="left" vertical="center" wrapText="1"/>
      <protection/>
    </xf>
    <xf numFmtId="49" fontId="4" fillId="21" borderId="15" xfId="58" applyNumberFormat="1" applyFont="1" applyFill="1" applyBorder="1" applyAlignment="1">
      <alignment horizontal="center" vertical="center" wrapText="1"/>
      <protection/>
    </xf>
    <xf numFmtId="49" fontId="4" fillId="24" borderId="11" xfId="58" applyNumberFormat="1" applyFont="1" applyFill="1" applyBorder="1" applyAlignment="1">
      <alignment horizontal="left" vertical="center" wrapText="1"/>
      <protection/>
    </xf>
    <xf numFmtId="49" fontId="4" fillId="0" borderId="58" xfId="58" applyNumberFormat="1" applyFont="1" applyFill="1" applyBorder="1" applyAlignment="1">
      <alignment horizontal="left" vertical="center" wrapText="1"/>
      <protection/>
    </xf>
    <xf numFmtId="49" fontId="4" fillId="0" borderId="11" xfId="58" applyNumberFormat="1" applyFont="1" applyFill="1" applyBorder="1" applyAlignment="1">
      <alignment horizontal="left" vertical="center" wrapText="1"/>
      <protection/>
    </xf>
    <xf numFmtId="49" fontId="31" fillId="0" borderId="49" xfId="58" applyNumberFormat="1" applyFont="1" applyFill="1" applyBorder="1" applyAlignment="1">
      <alignment horizontal="left" vertical="center" wrapText="1"/>
      <protection/>
    </xf>
    <xf numFmtId="49" fontId="28" fillId="0" borderId="20" xfId="58" applyNumberFormat="1" applyFont="1" applyFill="1" applyBorder="1" applyAlignment="1">
      <alignment horizontal="left" vertical="center" wrapText="1"/>
      <protection/>
    </xf>
    <xf numFmtId="0" fontId="5" fillId="0" borderId="20" xfId="0" applyFont="1" applyBorder="1" applyAlignment="1">
      <alignment/>
    </xf>
    <xf numFmtId="49" fontId="28" fillId="0" borderId="15" xfId="58" applyNumberFormat="1" applyFont="1" applyFill="1" applyBorder="1" applyAlignment="1">
      <alignment horizontal="left" vertical="center" wrapText="1"/>
      <protection/>
    </xf>
    <xf numFmtId="49" fontId="10" fillId="0" borderId="58" xfId="58" applyNumberFormat="1" applyFont="1" applyFill="1" applyBorder="1" applyAlignment="1">
      <alignment horizontal="left" vertical="center" wrapText="1"/>
      <protection/>
    </xf>
    <xf numFmtId="49" fontId="4" fillId="4" borderId="11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/>
    </xf>
    <xf numFmtId="4" fontId="12" fillId="7" borderId="14" xfId="0" applyNumberFormat="1" applyFont="1" applyFill="1" applyBorder="1" applyAlignment="1">
      <alignment horizontal="right" vertical="center"/>
    </xf>
    <xf numFmtId="0" fontId="8" fillId="21" borderId="10" xfId="0" applyFont="1" applyFill="1" applyBorder="1" applyAlignment="1">
      <alignment/>
    </xf>
    <xf numFmtId="0" fontId="5" fillId="22" borderId="33" xfId="0" applyFont="1" applyFill="1" applyBorder="1" applyAlignment="1">
      <alignment/>
    </xf>
    <xf numFmtId="49" fontId="36" fillId="0" borderId="10" xfId="58" applyNumberFormat="1" applyFont="1" applyFill="1" applyBorder="1" applyAlignment="1">
      <alignment horizontal="left" vertical="center" wrapText="1"/>
      <protection/>
    </xf>
    <xf numFmtId="4" fontId="27" fillId="22" borderId="10" xfId="0" applyNumberFormat="1" applyFont="1" applyFill="1" applyBorder="1" applyAlignment="1">
      <alignment horizontal="right" vertical="center"/>
    </xf>
    <xf numFmtId="49" fontId="55" fillId="22" borderId="10" xfId="0" applyNumberFormat="1" applyFont="1" applyFill="1" applyBorder="1" applyAlignment="1">
      <alignment horizontal="right" vertical="center"/>
    </xf>
    <xf numFmtId="49" fontId="55" fillId="0" borderId="35" xfId="58" applyNumberFormat="1" applyFont="1" applyFill="1" applyBorder="1" applyAlignment="1">
      <alignment horizontal="left" vertical="center" wrapText="1"/>
      <protection/>
    </xf>
    <xf numFmtId="4" fontId="55" fillId="22" borderId="36" xfId="0" applyNumberFormat="1" applyFont="1" applyFill="1" applyBorder="1" applyAlignment="1">
      <alignment horizontal="right" vertical="center"/>
    </xf>
    <xf numFmtId="49" fontId="27" fillId="0" borderId="43" xfId="58" applyNumberFormat="1" applyFont="1" applyFill="1" applyBorder="1" applyAlignment="1">
      <alignment horizontal="left" vertical="center" wrapText="1"/>
      <protection/>
    </xf>
    <xf numFmtId="4" fontId="27" fillId="25" borderId="43" xfId="0" applyNumberFormat="1" applyFont="1" applyFill="1" applyBorder="1" applyAlignment="1">
      <alignment horizontal="right" vertical="center"/>
    </xf>
    <xf numFmtId="49" fontId="27" fillId="22" borderId="14" xfId="0" applyNumberFormat="1" applyFont="1" applyFill="1" applyBorder="1" applyAlignment="1">
      <alignment horizontal="right" vertical="center"/>
    </xf>
    <xf numFmtId="49" fontId="27" fillId="22" borderId="10" xfId="0" applyNumberFormat="1" applyFont="1" applyFill="1" applyBorder="1" applyAlignment="1">
      <alignment horizontal="left" vertical="center"/>
    </xf>
    <xf numFmtId="49" fontId="27" fillId="0" borderId="10" xfId="58" applyNumberFormat="1" applyFont="1" applyFill="1" applyBorder="1" applyAlignment="1">
      <alignment horizontal="left" vertical="center" wrapText="1"/>
      <protection/>
    </xf>
    <xf numFmtId="4" fontId="27" fillId="22" borderId="14" xfId="0" applyNumberFormat="1" applyFont="1" applyFill="1" applyBorder="1" applyAlignment="1">
      <alignment horizontal="right" vertical="center"/>
    </xf>
    <xf numFmtId="4" fontId="27" fillId="22" borderId="36" xfId="0" applyNumberFormat="1" applyFont="1" applyFill="1" applyBorder="1" applyAlignment="1">
      <alignment horizontal="right" vertical="center"/>
    </xf>
    <xf numFmtId="0" fontId="27" fillId="22" borderId="14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22" borderId="10" xfId="0" applyFont="1" applyFill="1" applyBorder="1" applyAlignment="1">
      <alignment horizontal="left" vertical="center"/>
    </xf>
    <xf numFmtId="49" fontId="27" fillId="22" borderId="34" xfId="0" applyNumberFormat="1" applyFont="1" applyFill="1" applyBorder="1" applyAlignment="1">
      <alignment horizontal="right" vertical="center"/>
    </xf>
    <xf numFmtId="49" fontId="27" fillId="0" borderId="35" xfId="58" applyNumberFormat="1" applyFont="1" applyFill="1" applyBorder="1" applyAlignment="1">
      <alignment horizontal="left" vertical="center" wrapText="1"/>
      <protection/>
    </xf>
    <xf numFmtId="0" fontId="56" fillId="4" borderId="27" xfId="0" applyFont="1" applyFill="1" applyBorder="1" applyAlignment="1">
      <alignment horizontal="center" vertical="center" wrapText="1"/>
    </xf>
    <xf numFmtId="49" fontId="36" fillId="0" borderId="21" xfId="58" applyNumberFormat="1" applyFont="1" applyFill="1" applyBorder="1" applyAlignment="1">
      <alignment horizontal="left" vertical="center" wrapText="1"/>
      <protection/>
    </xf>
    <xf numFmtId="4" fontId="36" fillId="2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49" xfId="58" applyNumberFormat="1" applyFont="1" applyFill="1" applyBorder="1" applyAlignment="1">
      <alignment horizontal="left" vertical="center" wrapText="1"/>
      <protection/>
    </xf>
    <xf numFmtId="0" fontId="4" fillId="22" borderId="14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 wrapText="1"/>
    </xf>
    <xf numFmtId="4" fontId="5" fillId="25" borderId="14" xfId="0" applyNumberFormat="1" applyFont="1" applyFill="1" applyBorder="1" applyAlignment="1">
      <alignment horizontal="right" vertical="center"/>
    </xf>
    <xf numFmtId="49" fontId="36" fillId="0" borderId="51" xfId="58" applyNumberFormat="1" applyFont="1" applyFill="1" applyBorder="1" applyAlignment="1">
      <alignment horizontal="left" vertical="center" wrapText="1"/>
      <protection/>
    </xf>
    <xf numFmtId="4" fontId="36" fillId="25" borderId="43" xfId="0" applyNumberFormat="1" applyFont="1" applyFill="1" applyBorder="1" applyAlignment="1">
      <alignment horizontal="right" vertical="center"/>
    </xf>
    <xf numFmtId="4" fontId="36" fillId="25" borderId="51" xfId="0" applyNumberFormat="1" applyFont="1" applyFill="1" applyBorder="1" applyAlignment="1">
      <alignment horizontal="right" vertical="center"/>
    </xf>
    <xf numFmtId="49" fontId="5" fillId="25" borderId="52" xfId="0" applyNumberFormat="1" applyFont="1" applyFill="1" applyBorder="1" applyAlignment="1">
      <alignment horizontal="left" vertical="center"/>
    </xf>
    <xf numFmtId="4" fontId="36" fillId="25" borderId="10" xfId="0" applyNumberFormat="1" applyFont="1" applyFill="1" applyBorder="1" applyAlignment="1">
      <alignment horizontal="right" vertical="center"/>
    </xf>
    <xf numFmtId="49" fontId="5" fillId="0" borderId="35" xfId="58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7" fillId="0" borderId="0" xfId="0" applyFont="1" applyAlignment="1">
      <alignment wrapText="1"/>
    </xf>
    <xf numFmtId="49" fontId="36" fillId="0" borderId="20" xfId="58" applyNumberFormat="1" applyFont="1" applyFill="1" applyBorder="1" applyAlignment="1">
      <alignment horizontal="left" vertical="center" wrapText="1"/>
      <protection/>
    </xf>
    <xf numFmtId="0" fontId="5" fillId="22" borderId="11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49" fontId="28" fillId="0" borderId="13" xfId="58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184" fontId="5" fillId="0" borderId="10" xfId="58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omma 2" xfId="36"/>
    <cellStyle name="Currency" xfId="37"/>
    <cellStyle name="Currency [0]" xfId="38"/>
    <cellStyle name="Dobro" xfId="39"/>
    <cellStyle name="Followed Hyperlink" xfId="40"/>
    <cellStyle name="Hyperlink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Normal_Sheet1" xfId="58"/>
    <cellStyle name="Obično_List4" xfId="59"/>
    <cellStyle name="Percent" xfId="60"/>
    <cellStyle name="Povezana ćelija" xfId="61"/>
    <cellStyle name="Provjera ćelije" xfId="62"/>
    <cellStyle name="Tekst objašnjenja" xfId="63"/>
    <cellStyle name="Tekst upozorenja" xfId="64"/>
    <cellStyle name="Ukupni zbroj" xfId="65"/>
    <cellStyle name="Unos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" name="Line 4"/>
        <xdr:cNvSpPr>
          <a:spLocks/>
        </xdr:cNvSpPr>
      </xdr:nvSpPr>
      <xdr:spPr>
        <a:xfrm>
          <a:off x="45053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" name="Line 5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" name="Line 6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" name="Line 8"/>
        <xdr:cNvSpPr>
          <a:spLocks/>
        </xdr:cNvSpPr>
      </xdr:nvSpPr>
      <xdr:spPr>
        <a:xfrm>
          <a:off x="45053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" name="Line 9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" name="Line 10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" name="Line 12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3" name="Line 13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" name="Line 14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" name="Line 15"/>
        <xdr:cNvSpPr>
          <a:spLocks/>
        </xdr:cNvSpPr>
      </xdr:nvSpPr>
      <xdr:spPr>
        <a:xfrm>
          <a:off x="45053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" name="Line 16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" name="Line 17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" name="Line 19"/>
        <xdr:cNvSpPr>
          <a:spLocks/>
        </xdr:cNvSpPr>
      </xdr:nvSpPr>
      <xdr:spPr>
        <a:xfrm>
          <a:off x="45053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1" name="Line 21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3" name="Line 23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4" name="Line 24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" name="Line 26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" name="Line 27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" name="Line 29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" name="Line 30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" name="Line 32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" name="Line 33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" name="Line 35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" name="Line 36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" name="Line 37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" name="Line 38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" name="Line 39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" name="Line 41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" name="Line 42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" name="Line 44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" name="Line 45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" name="Line 47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" name="Line 48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" name="Line 50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" name="Line 51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3" name="Line 53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4" name="Line 54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6" name="Line 56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7" name="Line 57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8" name="Line 58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9" name="Line 59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0" name="Line 60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2" name="Line 62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3" name="Line 63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4" name="Line 64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5" name="Line 65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6" name="Line 66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68" name="Line 68"/>
        <xdr:cNvSpPr>
          <a:spLocks/>
        </xdr:cNvSpPr>
      </xdr:nvSpPr>
      <xdr:spPr>
        <a:xfrm>
          <a:off x="657225" y="16268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9" name="Line 69"/>
        <xdr:cNvSpPr>
          <a:spLocks/>
        </xdr:cNvSpPr>
      </xdr:nvSpPr>
      <xdr:spPr>
        <a:xfrm>
          <a:off x="971550" y="16268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70" name="Line 70"/>
        <xdr:cNvSpPr>
          <a:spLocks/>
        </xdr:cNvSpPr>
      </xdr:nvSpPr>
      <xdr:spPr>
        <a:xfrm>
          <a:off x="942975" y="1626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1" name="Line 71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2" name="Line 72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3" name="Line 73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4" name="Line 74"/>
        <xdr:cNvSpPr>
          <a:spLocks/>
        </xdr:cNvSpPr>
      </xdr:nvSpPr>
      <xdr:spPr>
        <a:xfrm>
          <a:off x="6572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5" name="Line 75"/>
        <xdr:cNvSpPr>
          <a:spLocks/>
        </xdr:cNvSpPr>
      </xdr:nvSpPr>
      <xdr:spPr>
        <a:xfrm>
          <a:off x="971550" y="16859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6" name="Line 76"/>
        <xdr:cNvSpPr>
          <a:spLocks/>
        </xdr:cNvSpPr>
      </xdr:nvSpPr>
      <xdr:spPr>
        <a:xfrm>
          <a:off x="942975" y="16859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4629150" y="13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4629150" y="13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10" name="Line 10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14" name="Line 14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15" name="Line 15"/>
        <xdr:cNvSpPr>
          <a:spLocks/>
        </xdr:cNvSpPr>
      </xdr:nvSpPr>
      <xdr:spPr>
        <a:xfrm>
          <a:off x="4629150" y="13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>
          <a:off x="4629150" y="13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2" name="Line 22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23" name="Line 23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24" name="Line 24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25" name="Line 25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6" name="Line 26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8" name="Line 28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9" name="Line 29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31" name="Line 31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32" name="Line 32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34" name="Line 34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35" name="Line 35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38" name="Line 38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39" name="Line 39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40" name="Line 40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41" name="Line 41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44" name="Line 44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46" name="Line 46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47" name="Line 47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49" name="Line 49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50" name="Line 50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51" name="Line 51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52" name="Line 52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53" name="Line 53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54" name="Line 54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55" name="Line 55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56" name="Line 56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58" name="Line 58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59" name="Line 59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61" name="Line 61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62" name="Line 62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63" name="Line 63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64" name="Line 64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65" name="Line 65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67" name="Line 67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1952625</xdr:colOff>
      <xdr:row>57</xdr:row>
      <xdr:rowOff>0</xdr:rowOff>
    </xdr:to>
    <xdr:sp>
      <xdr:nvSpPr>
        <xdr:cNvPr id="68" name="Line 68"/>
        <xdr:cNvSpPr>
          <a:spLocks/>
        </xdr:cNvSpPr>
      </xdr:nvSpPr>
      <xdr:spPr>
        <a:xfrm>
          <a:off x="62865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2219325</xdr:colOff>
      <xdr:row>57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70" name="Line 70"/>
        <xdr:cNvSpPr>
          <a:spLocks/>
        </xdr:cNvSpPr>
      </xdr:nvSpPr>
      <xdr:spPr>
        <a:xfrm>
          <a:off x="91440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71" name="Line 71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72" name="Line 72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73" name="Line 73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74" name="Line 74"/>
        <xdr:cNvSpPr>
          <a:spLocks/>
        </xdr:cNvSpPr>
      </xdr:nvSpPr>
      <xdr:spPr>
        <a:xfrm>
          <a:off x="628650" y="1324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75" name="Line 75"/>
        <xdr:cNvSpPr>
          <a:spLocks/>
        </xdr:cNvSpPr>
      </xdr:nvSpPr>
      <xdr:spPr>
        <a:xfrm>
          <a:off x="942975" y="13249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76" name="Line 76"/>
        <xdr:cNvSpPr>
          <a:spLocks/>
        </xdr:cNvSpPr>
      </xdr:nvSpPr>
      <xdr:spPr>
        <a:xfrm>
          <a:off x="914400" y="13249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77" name="Line 77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78" name="Line 78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79" name="Line 79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0" name="Line 80"/>
        <xdr:cNvSpPr>
          <a:spLocks/>
        </xdr:cNvSpPr>
      </xdr:nvSpPr>
      <xdr:spPr>
        <a:xfrm>
          <a:off x="4629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81" name="Line 81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2" name="Line 82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3" name="Line 83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4" name="Line 84"/>
        <xdr:cNvSpPr>
          <a:spLocks/>
        </xdr:cNvSpPr>
      </xdr:nvSpPr>
      <xdr:spPr>
        <a:xfrm>
          <a:off x="4629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85" name="Line 85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6" name="Line 86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7" name="Line 87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88" name="Line 88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89" name="Line 89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90" name="Line 90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1" name="Line 91"/>
        <xdr:cNvSpPr>
          <a:spLocks/>
        </xdr:cNvSpPr>
      </xdr:nvSpPr>
      <xdr:spPr>
        <a:xfrm>
          <a:off x="4629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92" name="Line 92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3" name="Line 93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4" name="Line 94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5" name="Line 95"/>
        <xdr:cNvSpPr>
          <a:spLocks/>
        </xdr:cNvSpPr>
      </xdr:nvSpPr>
      <xdr:spPr>
        <a:xfrm>
          <a:off x="4629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96" name="Line 96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7" name="Line 97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8" name="Line 98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99" name="Line 99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0" name="Line 100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01" name="Line 101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3" name="Line 103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05" name="Line 105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6" name="Line 106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08" name="Line 108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9" name="Line 109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0" name="Line 110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11" name="Line 111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2" name="Line 112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3" name="Line 113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5" name="Line 115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17" name="Line 117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18" name="Line 118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9" name="Line 119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0" name="Line 120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1" name="Line 121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3" name="Line 123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4" name="Line 124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5" name="Line 125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26" name="Line 126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27" name="Line 127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28" name="Line 128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9" name="Line 129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0" name="Line 130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32" name="Line 132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3" name="Line 133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35" name="Line 135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36" name="Line 136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37" name="Line 137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38" name="Line 138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9" name="Line 139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41" name="Line 141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2" name="Line 142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44" name="Line 144"/>
        <xdr:cNvSpPr>
          <a:spLocks/>
        </xdr:cNvSpPr>
      </xdr:nvSpPr>
      <xdr:spPr>
        <a:xfrm>
          <a:off x="628650" y="14954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45" name="Line 145"/>
        <xdr:cNvSpPr>
          <a:spLocks/>
        </xdr:cNvSpPr>
      </xdr:nvSpPr>
      <xdr:spPr>
        <a:xfrm>
          <a:off x="942975" y="14954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46" name="Line 146"/>
        <xdr:cNvSpPr>
          <a:spLocks/>
        </xdr:cNvSpPr>
      </xdr:nvSpPr>
      <xdr:spPr>
        <a:xfrm>
          <a:off x="914400" y="14954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47" name="Line 147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50" name="Line 150"/>
        <xdr:cNvSpPr>
          <a:spLocks/>
        </xdr:cNvSpPr>
      </xdr:nvSpPr>
      <xdr:spPr>
        <a:xfrm>
          <a:off x="628650" y="15392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42975" y="15392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14400" y="15392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76250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7" name="Line 7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476250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" name="Line 15"/>
        <xdr:cNvSpPr>
          <a:spLocks/>
        </xdr:cNvSpPr>
      </xdr:nvSpPr>
      <xdr:spPr>
        <a:xfrm>
          <a:off x="476250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18" name="Line 18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476250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0" name="Line 20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25" name="Line 25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2" name="Line 32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33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34" name="Line 34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1" name="Line 41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42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3" name="Line 43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0" name="Line 50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51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52" name="Line 52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0" name="Line 60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61" name="Line 61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68" name="Line 68"/>
        <xdr:cNvSpPr>
          <a:spLocks/>
        </xdr:cNvSpPr>
      </xdr:nvSpPr>
      <xdr:spPr>
        <a:xfrm>
          <a:off x="676275" y="10953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9" name="Line 69"/>
        <xdr:cNvSpPr>
          <a:spLocks/>
        </xdr:cNvSpPr>
      </xdr:nvSpPr>
      <xdr:spPr>
        <a:xfrm>
          <a:off x="990600" y="10953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70" name="Line 70"/>
        <xdr:cNvSpPr>
          <a:spLocks/>
        </xdr:cNvSpPr>
      </xdr:nvSpPr>
      <xdr:spPr>
        <a:xfrm>
          <a:off x="962025" y="10953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676275" y="1113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1113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2257425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>
          <a:off x="962025" y="11134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77" name="Line 77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78" name="Line 78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79" name="Line 79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80" name="Line 80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81" name="Line 81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82" name="Line 82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83" name="Line 83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84" name="Line 84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85" name="Line 85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86" name="Line 86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87" name="Line 87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88" name="Line 88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89" name="Line 89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90" name="Line 90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91" name="Line 91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92" name="Line 92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93" name="Line 93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94" name="Line 94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95" name="Line 95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96" name="Line 96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97" name="Line 97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98" name="Line 98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99" name="Line 99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00" name="Line 100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06" name="Line 106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09" name="Line 109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10" name="Line 110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11" name="Line 111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12" name="Line 112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13" name="Line 113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15" name="Line 115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17" name="Line 117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18" name="Line 118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21" name="Line 121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23" name="Line 123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24" name="Line 124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27" name="Line 127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29" name="Line 129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30" name="Line 130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33" name="Line 133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35" name="Line 135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36" name="Line 136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37" name="Line 137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41" name="Line 141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42" name="Line 142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45" name="Line 145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47" name="Line 147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48" name="Line 148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51" name="Line 151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53" name="Line 153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54" name="Line 154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56" name="Line 156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58" name="Line 158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60" name="Line 160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61" name="Line 161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62" name="Line 162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65" name="Line 165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67" name="Line 167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68" name="Line 168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69" name="Line 169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71" name="Line 171"/>
        <xdr:cNvSpPr>
          <a:spLocks/>
        </xdr:cNvSpPr>
      </xdr:nvSpPr>
      <xdr:spPr>
        <a:xfrm>
          <a:off x="4762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73" name="Line 173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75" name="Line 175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76" name="Line 176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79" name="Line 179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82" name="Line 182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85" name="Line 185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87" name="Line 187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91" name="Line 191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193" name="Line 193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194" name="Line 194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197" name="Line 197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00" name="Line 200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202" name="Line 202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203" name="Line 203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06" name="Line 206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09" name="Line 209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211" name="Line 211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212" name="Line 212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15" name="Line 215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18" name="Line 218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72</xdr:row>
      <xdr:rowOff>0</xdr:rowOff>
    </xdr:from>
    <xdr:to>
      <xdr:col>1</xdr:col>
      <xdr:colOff>1952625</xdr:colOff>
      <xdr:row>72</xdr:row>
      <xdr:rowOff>0</xdr:rowOff>
    </xdr:to>
    <xdr:sp>
      <xdr:nvSpPr>
        <xdr:cNvPr id="220" name="Line 220"/>
        <xdr:cNvSpPr>
          <a:spLocks/>
        </xdr:cNvSpPr>
      </xdr:nvSpPr>
      <xdr:spPr>
        <a:xfrm>
          <a:off x="676275" y="1415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72</xdr:row>
      <xdr:rowOff>0</xdr:rowOff>
    </xdr:from>
    <xdr:to>
      <xdr:col>1</xdr:col>
      <xdr:colOff>2219325</xdr:colOff>
      <xdr:row>72</xdr:row>
      <xdr:rowOff>0</xdr:rowOff>
    </xdr:to>
    <xdr:sp>
      <xdr:nvSpPr>
        <xdr:cNvPr id="221" name="Line 221"/>
        <xdr:cNvSpPr>
          <a:spLocks/>
        </xdr:cNvSpPr>
      </xdr:nvSpPr>
      <xdr:spPr>
        <a:xfrm>
          <a:off x="990600" y="14154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72</xdr:row>
      <xdr:rowOff>0</xdr:rowOff>
    </xdr:from>
    <xdr:to>
      <xdr:col>1</xdr:col>
      <xdr:colOff>2257425</xdr:colOff>
      <xdr:row>72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2025" y="1415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24" name="Line 224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76</xdr:row>
      <xdr:rowOff>0</xdr:rowOff>
    </xdr:from>
    <xdr:to>
      <xdr:col>1</xdr:col>
      <xdr:colOff>1952625</xdr:colOff>
      <xdr:row>76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6275" y="1444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76</xdr:row>
      <xdr:rowOff>0</xdr:rowOff>
    </xdr:from>
    <xdr:to>
      <xdr:col>1</xdr:col>
      <xdr:colOff>2219325</xdr:colOff>
      <xdr:row>76</xdr:row>
      <xdr:rowOff>0</xdr:rowOff>
    </xdr:to>
    <xdr:sp>
      <xdr:nvSpPr>
        <xdr:cNvPr id="227" name="Line 227"/>
        <xdr:cNvSpPr>
          <a:spLocks/>
        </xdr:cNvSpPr>
      </xdr:nvSpPr>
      <xdr:spPr>
        <a:xfrm>
          <a:off x="990600" y="14449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0</xdr:rowOff>
    </xdr:from>
    <xdr:to>
      <xdr:col>1</xdr:col>
      <xdr:colOff>2257425</xdr:colOff>
      <xdr:row>76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2025" y="1444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0" name="Line 10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1" name="Line 11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" name="Line 15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6" name="Line 16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7" name="Line 17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0" name="Line 20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2" name="Line 22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24" name="Line 24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6" name="Line 26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7" name="Line 27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9" name="Line 29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30" name="Line 30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31" name="Line 31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32" name="Line 32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33" name="Line 33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35" name="Line 3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36" name="Line 3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37" name="Line 3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38" name="Line 38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39" name="Line 39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40" name="Line 40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41" name="Line 41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42" name="Line 42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44" name="Line 4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45" name="Line 4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46" name="Line 4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47" name="Line 47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48" name="Line 48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49" name="Line 49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51" name="Line 51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52" name="Line 52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53" name="Line 53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54" name="Line 54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55" name="Line 55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56" name="Line 56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57" name="Line 57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58" name="Line 58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59" name="Line 59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61" name="Line 61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63" name="Line 6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65" name="Line 6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66" name="Line 6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68" name="Line 68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69" name="Line 69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70" name="Line 70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71" name="Line 71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72" name="Line 72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73" name="Line 73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74" name="Line 7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75" name="Line 7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76" name="Line 7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77" name="Line 77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78" name="Line 78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79" name="Line 79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80" name="Line 80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81" name="Line 81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82" name="Line 82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84" name="Line 84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85" name="Line 8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86" name="Line 8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87" name="Line 8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88" name="Line 88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89" name="Line 89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91" name="Line 91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92" name="Line 9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93" name="Line 9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94" name="Line 94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95" name="Line 95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96" name="Line 96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97" name="Line 97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99" name="Line 99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01" name="Line 101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12" name="Line 112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13" name="Line 113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20" name="Line 120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23" name="Line 123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25" name="Line 125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32" name="Line 13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38" name="Line 138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41" name="Line 141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0</xdr:rowOff>
    </xdr:from>
    <xdr:to>
      <xdr:col>1</xdr:col>
      <xdr:colOff>2219325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2025" y="7258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41</xdr:row>
      <xdr:rowOff>0</xdr:rowOff>
    </xdr:from>
    <xdr:to>
      <xdr:col>1</xdr:col>
      <xdr:colOff>2247900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3450" y="725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56" name="Line 156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57" name="Line 15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58" name="Line 15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59" name="Line 15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0" name="Line 16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8" name="Line 16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9" name="Line 16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0" name="Line 17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1" name="Line 171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2" name="Line 172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3" name="Line 173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4" name="Line 174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9" name="Line 17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0" name="Line 18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1" name="Line 181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2" name="Line 182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3" name="Line 183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7" name="Line 18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8" name="Line 18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9" name="Line 18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0" name="Line 19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1" name="Line 191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2" name="Line 192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6" name="Line 196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8" name="Line 19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9" name="Line 19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0" name="Line 20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1" name="Line 201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5" name="Line 205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6" name="Line 206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7" name="Line 20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8" name="Line 20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9" name="Line 20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0" name="Line 210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11" name="Line 211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12" name="Line 212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13" name="Line 213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4" name="Line 214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5" name="Line 215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6" name="Line 216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7" name="Line 21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8" name="Line 21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9" name="Line 219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20" name="Line 220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21" name="Line 221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22" name="Line 222"/>
        <xdr:cNvSpPr>
          <a:spLocks/>
        </xdr:cNvSpPr>
      </xdr:nvSpPr>
      <xdr:spPr>
        <a:xfrm>
          <a:off x="534352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3" name="Line 223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4" name="Line 224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5" name="Line 225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6" name="Line 226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7" name="Line 227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8" name="Line 228"/>
        <xdr:cNvSpPr>
          <a:spLocks/>
        </xdr:cNvSpPr>
      </xdr:nvSpPr>
      <xdr:spPr>
        <a:xfrm>
          <a:off x="53435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1</xdr:col>
      <xdr:colOff>1952625</xdr:colOff>
      <xdr:row>41</xdr:row>
      <xdr:rowOff>0</xdr:rowOff>
    </xdr:to>
    <xdr:sp>
      <xdr:nvSpPr>
        <xdr:cNvPr id="229" name="Line 229"/>
        <xdr:cNvSpPr>
          <a:spLocks/>
        </xdr:cNvSpPr>
      </xdr:nvSpPr>
      <xdr:spPr>
        <a:xfrm>
          <a:off x="647700" y="7258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0" name="Line 232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31" name="Line 233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32" name="Line 234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33" name="Line 235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4" name="Line 236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35" name="Line 237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36" name="Line 238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37" name="Line 239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8" name="Line 243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39" name="Line 24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40" name="Line 24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41" name="Line 24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2" name="Line 247"/>
        <xdr:cNvSpPr>
          <a:spLocks/>
        </xdr:cNvSpPr>
      </xdr:nvSpPr>
      <xdr:spPr>
        <a:xfrm>
          <a:off x="45529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43" name="Line 248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44" name="Line 249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45" name="Line 250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46" name="Line 25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47" name="Line 25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48" name="Line 25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49" name="Line 257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50" name="Line 258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51" name="Line 259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52" name="Line 263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53" name="Line 264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54" name="Line 265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55" name="Line 266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56" name="Line 267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57" name="Line 268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58" name="Line 27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59" name="Line 27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60" name="Line 274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61" name="Line 275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62" name="Line 276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63" name="Line 277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64" name="Line 281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65" name="Line 282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66" name="Line 283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67" name="Line 284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68" name="Line 285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69" name="Line 286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70" name="Line 290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71" name="Line 291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72" name="Line 292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73" name="Line 293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74" name="Line 294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75" name="Line 295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76" name="Line 299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77" name="Line 300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0</xdr:rowOff>
    </xdr:from>
    <xdr:to>
      <xdr:col>1</xdr:col>
      <xdr:colOff>2247900</xdr:colOff>
      <xdr:row>47</xdr:row>
      <xdr:rowOff>0</xdr:rowOff>
    </xdr:to>
    <xdr:sp>
      <xdr:nvSpPr>
        <xdr:cNvPr id="278" name="Line 301"/>
        <xdr:cNvSpPr>
          <a:spLocks/>
        </xdr:cNvSpPr>
      </xdr:nvSpPr>
      <xdr:spPr>
        <a:xfrm>
          <a:off x="933450" y="8639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1</xdr:col>
      <xdr:colOff>1952625</xdr:colOff>
      <xdr:row>47</xdr:row>
      <xdr:rowOff>0</xdr:rowOff>
    </xdr:to>
    <xdr:sp>
      <xdr:nvSpPr>
        <xdr:cNvPr id="279" name="Line 302"/>
        <xdr:cNvSpPr>
          <a:spLocks/>
        </xdr:cNvSpPr>
      </xdr:nvSpPr>
      <xdr:spPr>
        <a:xfrm>
          <a:off x="647700" y="863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0</xdr:rowOff>
    </xdr:from>
    <xdr:to>
      <xdr:col>1</xdr:col>
      <xdr:colOff>2219325</xdr:colOff>
      <xdr:row>47</xdr:row>
      <xdr:rowOff>0</xdr:rowOff>
    </xdr:to>
    <xdr:sp>
      <xdr:nvSpPr>
        <xdr:cNvPr id="280" name="Line 303"/>
        <xdr:cNvSpPr>
          <a:spLocks/>
        </xdr:cNvSpPr>
      </xdr:nvSpPr>
      <xdr:spPr>
        <a:xfrm>
          <a:off x="962025" y="8639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1" name="Line 308"/>
        <xdr:cNvSpPr>
          <a:spLocks/>
        </xdr:cNvSpPr>
      </xdr:nvSpPr>
      <xdr:spPr>
        <a:xfrm>
          <a:off x="455295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282" name="Line 30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283" name="Line 31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284" name="Line 31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5" name="Line 312"/>
        <xdr:cNvSpPr>
          <a:spLocks/>
        </xdr:cNvSpPr>
      </xdr:nvSpPr>
      <xdr:spPr>
        <a:xfrm>
          <a:off x="455295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286" name="Line 31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287" name="Line 31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288" name="Line 31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" name="Line 319"/>
        <xdr:cNvSpPr>
          <a:spLocks/>
        </xdr:cNvSpPr>
      </xdr:nvSpPr>
      <xdr:spPr>
        <a:xfrm>
          <a:off x="455295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290" name="Line 32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291" name="Line 32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292" name="Line 32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3" name="Line 323"/>
        <xdr:cNvSpPr>
          <a:spLocks/>
        </xdr:cNvSpPr>
      </xdr:nvSpPr>
      <xdr:spPr>
        <a:xfrm>
          <a:off x="455295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295" name="Line 32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296" name="Line 32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297" name="Line 33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298" name="Line 33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299" name="Line 33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00" name="Line 33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301" name="Line 33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302" name="Line 33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03" name="Line 33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304" name="Line 34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305" name="Line 34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06" name="Line 34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307" name="Line 34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308" name="Line 34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09" name="Line 348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310" name="Line 349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311" name="Line 350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12" name="Line 35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46</xdr:row>
      <xdr:rowOff>0</xdr:rowOff>
    </xdr:from>
    <xdr:to>
      <xdr:col>1</xdr:col>
      <xdr:colOff>2219325</xdr:colOff>
      <xdr:row>46</xdr:row>
      <xdr:rowOff>0</xdr:rowOff>
    </xdr:to>
    <xdr:sp>
      <xdr:nvSpPr>
        <xdr:cNvPr id="313" name="Line 35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46</xdr:row>
      <xdr:rowOff>0</xdr:rowOff>
    </xdr:from>
    <xdr:to>
      <xdr:col>1</xdr:col>
      <xdr:colOff>2247900</xdr:colOff>
      <xdr:row>46</xdr:row>
      <xdr:rowOff>0</xdr:rowOff>
    </xdr:to>
    <xdr:sp>
      <xdr:nvSpPr>
        <xdr:cNvPr id="314" name="Line 35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1952625</xdr:colOff>
      <xdr:row>46</xdr:row>
      <xdr:rowOff>0</xdr:rowOff>
    </xdr:to>
    <xdr:sp>
      <xdr:nvSpPr>
        <xdr:cNvPr id="315" name="Line 357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45</xdr:row>
      <xdr:rowOff>38100</xdr:rowOff>
    </xdr:from>
    <xdr:to>
      <xdr:col>1</xdr:col>
      <xdr:colOff>2105025</xdr:colOff>
      <xdr:row>45</xdr:row>
      <xdr:rowOff>38100</xdr:rowOff>
    </xdr:to>
    <xdr:sp>
      <xdr:nvSpPr>
        <xdr:cNvPr id="316" name="Line 365"/>
        <xdr:cNvSpPr>
          <a:spLocks/>
        </xdr:cNvSpPr>
      </xdr:nvSpPr>
      <xdr:spPr>
        <a:xfrm>
          <a:off x="790575" y="8439150"/>
          <a:ext cx="1771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17" name="Line 381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18" name="Line 382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19" name="Line 383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320" name="Line 384"/>
        <xdr:cNvSpPr>
          <a:spLocks/>
        </xdr:cNvSpPr>
      </xdr:nvSpPr>
      <xdr:spPr>
        <a:xfrm>
          <a:off x="455295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21" name="Line 385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22" name="Line 386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23" name="Line 387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324" name="Line 388"/>
        <xdr:cNvSpPr>
          <a:spLocks/>
        </xdr:cNvSpPr>
      </xdr:nvSpPr>
      <xdr:spPr>
        <a:xfrm>
          <a:off x="455295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25" name="Line 389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26" name="Line 390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27" name="Line 391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28" name="Line 392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29" name="Line 393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30" name="Line 394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331" name="Line 395"/>
        <xdr:cNvSpPr>
          <a:spLocks/>
        </xdr:cNvSpPr>
      </xdr:nvSpPr>
      <xdr:spPr>
        <a:xfrm>
          <a:off x="455295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32" name="Line 396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33" name="Line 397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34" name="Line 398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335" name="Line 399"/>
        <xdr:cNvSpPr>
          <a:spLocks/>
        </xdr:cNvSpPr>
      </xdr:nvSpPr>
      <xdr:spPr>
        <a:xfrm>
          <a:off x="455295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36" name="Line 400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37" name="Line 401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38" name="Line 402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39" name="Line 403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40" name="Line 404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41" name="Line 405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42" name="Line 406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43" name="Line 407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44" name="Line 408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45" name="Line 409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46" name="Line 410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47" name="Line 411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48" name="Line 412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49" name="Line 413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50" name="Line 414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51" name="Line 415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52" name="Line 416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53" name="Line 417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54" name="Line 418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55" name="Line 419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56" name="Line 420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57" name="Line 421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58" name="Line 422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59" name="Line 423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60" name="Line 424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61" name="Line 425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62" name="Line 426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63" name="Line 427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64" name="Line 428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65" name="Line 429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66" name="Line 430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67" name="Line 431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68" name="Line 432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69" name="Line 433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70" name="Line 434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71" name="Line 435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72" name="Line 436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73" name="Line 437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74" name="Line 438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75" name="Line 439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76" name="Line 440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77" name="Line 441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78" name="Line 442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79" name="Line 443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80" name="Line 444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81" name="Line 445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82" name="Line 446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83" name="Line 447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84" name="Line 448"/>
        <xdr:cNvSpPr>
          <a:spLocks/>
        </xdr:cNvSpPr>
      </xdr:nvSpPr>
      <xdr:spPr>
        <a:xfrm>
          <a:off x="647700" y="12153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85" name="Line 449"/>
        <xdr:cNvSpPr>
          <a:spLocks/>
        </xdr:cNvSpPr>
      </xdr:nvSpPr>
      <xdr:spPr>
        <a:xfrm>
          <a:off x="962025" y="12153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386" name="Line 450"/>
        <xdr:cNvSpPr>
          <a:spLocks/>
        </xdr:cNvSpPr>
      </xdr:nvSpPr>
      <xdr:spPr>
        <a:xfrm>
          <a:off x="933450" y="12153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87" name="Line 451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88" name="Line 452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89" name="Line 453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390" name="Line 454"/>
        <xdr:cNvSpPr>
          <a:spLocks/>
        </xdr:cNvSpPr>
      </xdr:nvSpPr>
      <xdr:spPr>
        <a:xfrm>
          <a:off x="647700" y="1267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391" name="Line 455"/>
        <xdr:cNvSpPr>
          <a:spLocks/>
        </xdr:cNvSpPr>
      </xdr:nvSpPr>
      <xdr:spPr>
        <a:xfrm>
          <a:off x="962025" y="12677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392" name="Line 456"/>
        <xdr:cNvSpPr>
          <a:spLocks/>
        </xdr:cNvSpPr>
      </xdr:nvSpPr>
      <xdr:spPr>
        <a:xfrm>
          <a:off x="933450" y="12677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" name="Line 4"/>
        <xdr:cNvSpPr>
          <a:spLocks/>
        </xdr:cNvSpPr>
      </xdr:nvSpPr>
      <xdr:spPr>
        <a:xfrm>
          <a:off x="4410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" name="Line 5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" name="Line 6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" name="Line 7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" name="Line 8"/>
        <xdr:cNvSpPr>
          <a:spLocks/>
        </xdr:cNvSpPr>
      </xdr:nvSpPr>
      <xdr:spPr>
        <a:xfrm>
          <a:off x="4410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6" name="Line 9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" name="Line 10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8" name="Line 11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9" name="Line 15"/>
        <xdr:cNvSpPr>
          <a:spLocks/>
        </xdr:cNvSpPr>
      </xdr:nvSpPr>
      <xdr:spPr>
        <a:xfrm>
          <a:off x="4410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10" name="Line 16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1" name="Line 17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2" name="Line 18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" name="Line 19"/>
        <xdr:cNvSpPr>
          <a:spLocks/>
        </xdr:cNvSpPr>
      </xdr:nvSpPr>
      <xdr:spPr>
        <a:xfrm>
          <a:off x="4410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14" name="Line 20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5" name="Line 21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6" name="Line 22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17" name="Line 26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8" name="Line 27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9" name="Line 28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0" name="Line 29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1" name="Line 30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2" name="Line 31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3" name="Line 35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4" name="Line 36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5" name="Line 37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6" name="Line 38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7" name="Line 39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8" name="Line 40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9" name="Line 44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0" name="Line 45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1" name="Line 46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2" name="Line 47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3" name="Line 48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4" name="Line 49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5" name="Line 53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6" name="Line 54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7" name="Line 55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8" name="Line 56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9" name="Line 57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0" name="Line 58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1" name="Line 62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2" name="Line 63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3" name="Line 64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4" name="Line 65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5" name="Line 66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6" name="Line 67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7" name="Line 71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8" name="Line 72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9" name="Line 73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0" name="Line 74"/>
        <xdr:cNvSpPr>
          <a:spLocks/>
        </xdr:cNvSpPr>
      </xdr:nvSpPr>
      <xdr:spPr>
        <a:xfrm>
          <a:off x="638175" y="937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1" name="Line 75"/>
        <xdr:cNvSpPr>
          <a:spLocks/>
        </xdr:cNvSpPr>
      </xdr:nvSpPr>
      <xdr:spPr>
        <a:xfrm>
          <a:off x="952500" y="937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52" name="Line 76"/>
        <xdr:cNvSpPr>
          <a:spLocks/>
        </xdr:cNvSpPr>
      </xdr:nvSpPr>
      <xdr:spPr>
        <a:xfrm>
          <a:off x="923925" y="937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3" name="Line 80"/>
        <xdr:cNvSpPr>
          <a:spLocks/>
        </xdr:cNvSpPr>
      </xdr:nvSpPr>
      <xdr:spPr>
        <a:xfrm>
          <a:off x="44100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54" name="Line 81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55" name="Line 82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56" name="Line 83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7" name="Line 84"/>
        <xdr:cNvSpPr>
          <a:spLocks/>
        </xdr:cNvSpPr>
      </xdr:nvSpPr>
      <xdr:spPr>
        <a:xfrm>
          <a:off x="44100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58" name="Line 85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59" name="Line 86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60" name="Line 87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1" name="Line 91"/>
        <xdr:cNvSpPr>
          <a:spLocks/>
        </xdr:cNvSpPr>
      </xdr:nvSpPr>
      <xdr:spPr>
        <a:xfrm>
          <a:off x="44100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62" name="Line 92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63" name="Line 93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64" name="Line 94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5" name="Line 95"/>
        <xdr:cNvSpPr>
          <a:spLocks/>
        </xdr:cNvSpPr>
      </xdr:nvSpPr>
      <xdr:spPr>
        <a:xfrm>
          <a:off x="44100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66" name="Line 96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67" name="Line 97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68" name="Line 98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69" name="Line 102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70" name="Line 103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71" name="Line 104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72" name="Line 105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73" name="Line 106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74" name="Line 107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75" name="Line 111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76" name="Line 112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77" name="Line 113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78" name="Line 114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79" name="Line 115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80" name="Line 116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81" name="Line 120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82" name="Line 121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83" name="Line 122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84" name="Line 123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85" name="Line 124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86" name="Line 125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87" name="Line 129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88" name="Line 130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89" name="Line 131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90" name="Line 132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91" name="Line 133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92" name="Line 134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93" name="Line 138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94" name="Line 139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95" name="Line 140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96" name="Line 141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97" name="Line 142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98" name="Line 143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99" name="Line 147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100" name="Line 148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101" name="Line 149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102" name="Line 150"/>
        <xdr:cNvSpPr>
          <a:spLocks/>
        </xdr:cNvSpPr>
      </xdr:nvSpPr>
      <xdr:spPr>
        <a:xfrm>
          <a:off x="638175" y="970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103" name="Line 151"/>
        <xdr:cNvSpPr>
          <a:spLocks/>
        </xdr:cNvSpPr>
      </xdr:nvSpPr>
      <xdr:spPr>
        <a:xfrm>
          <a:off x="952500" y="970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104" name="Line 152"/>
        <xdr:cNvSpPr>
          <a:spLocks/>
        </xdr:cNvSpPr>
      </xdr:nvSpPr>
      <xdr:spPr>
        <a:xfrm>
          <a:off x="923925" y="970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05" name="Line 153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06" name="Line 154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07" name="Line 155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100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09" name="Line 157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10" name="Line 158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11" name="Line 159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100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13" name="Line 161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14" name="Line 162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15" name="Line 163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16" name="Line 164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7" name="Line 165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18" name="Line 166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100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20" name="Line 168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21" name="Line 169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22" name="Line 170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100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24" name="Line 172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25" name="Line 173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26" name="Line 174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7" name="Line 175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8" name="Line 176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29" name="Line 177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30" name="Line 178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31" name="Line 179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32" name="Line 180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33" name="Line 181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34" name="Line 182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35" name="Line 183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6" name="Line 184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37" name="Line 185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38" name="Line 186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39" name="Line 187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40" name="Line 188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41" name="Line 189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42" name="Line 190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43" name="Line 191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44" name="Line 192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5" name="Line 193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6" name="Line 194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47" name="Line 195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48" name="Line 196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49" name="Line 197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50" name="Line 198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51" name="Line 199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52" name="Line 200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53" name="Line 201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4" name="Line 202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5" name="Line 203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6" name="Line 204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57" name="Line 205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58" name="Line 206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59" name="Line 207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0" name="Line 208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61" name="Line 209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62" name="Line 210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3" name="Line 211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4" name="Line 212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65" name="Line 213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6" name="Line 214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67" name="Line 215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68" name="Line 216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9" name="Line 217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0" name="Line 218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71" name="Line 219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2" name="Line 220"/>
        <xdr:cNvSpPr>
          <a:spLocks/>
        </xdr:cNvSpPr>
      </xdr:nvSpPr>
      <xdr:spPr>
        <a:xfrm>
          <a:off x="638175" y="12649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3" name="Line 221"/>
        <xdr:cNvSpPr>
          <a:spLocks/>
        </xdr:cNvSpPr>
      </xdr:nvSpPr>
      <xdr:spPr>
        <a:xfrm>
          <a:off x="952500" y="12649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74" name="Line 222"/>
        <xdr:cNvSpPr>
          <a:spLocks/>
        </xdr:cNvSpPr>
      </xdr:nvSpPr>
      <xdr:spPr>
        <a:xfrm>
          <a:off x="923925" y="12649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75" name="Line 223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6" name="Line 224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77" name="Line 225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78" name="Line 226"/>
        <xdr:cNvSpPr>
          <a:spLocks/>
        </xdr:cNvSpPr>
      </xdr:nvSpPr>
      <xdr:spPr>
        <a:xfrm>
          <a:off x="638175" y="13182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9" name="Line 227"/>
        <xdr:cNvSpPr>
          <a:spLocks/>
        </xdr:cNvSpPr>
      </xdr:nvSpPr>
      <xdr:spPr>
        <a:xfrm>
          <a:off x="952500" y="13182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80" name="Line 228"/>
        <xdr:cNvSpPr>
          <a:spLocks/>
        </xdr:cNvSpPr>
      </xdr:nvSpPr>
      <xdr:spPr>
        <a:xfrm>
          <a:off x="923925" y="13182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" name="Line 12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5" name="Line 13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6" name="Line 14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7" name="Line 23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8" name="Line 24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9" name="Line 25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0" name="Line 32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1" name="Line 33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2" name="Line 34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3" name="Line 4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4" name="Line 4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5" name="Line 4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6" name="Line 5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7" name="Line 5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8" name="Line 5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9" name="Line 5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20" name="Line 6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21" name="Line 6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22" name="Line 6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23" name="Line 6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24" name="Line 7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25" name="Line 7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26" name="Line 7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27" name="Line 7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28" name="Line 8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29" name="Line 8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0" name="Line 9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1" name="Line 9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2" name="Line 10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3" name="Line 10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4" name="Line 10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5" name="Line 10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6" name="Line 11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7" name="Line 11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8" name="Line 11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9" name="Line 11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0" name="Line 12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1" name="Line 12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2" name="Line 12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3" name="Line 13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4" name="Line 13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5" name="Line 13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6" name="Line 144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7" name="Line 145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8" name="Line 146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Line 153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0" name="Line 154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1" name="Line 155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2" name="Line 164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3" name="Line 165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4" name="Line 166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5" name="Line 175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6" name="Line 176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7" name="Line 177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8" name="Line 184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9" name="Line 185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0" name="Line 186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1" name="Line 193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2" name="Line 194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3" name="Line 195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4" name="Line 202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5" name="Line 203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6" name="Line 204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7" name="Line 211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8" name="Line 212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9" name="Line 213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0" name="Line 220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1" name="Line 221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2" name="Line 222"/>
        <xdr:cNvSpPr>
          <a:spLocks/>
        </xdr:cNvSpPr>
      </xdr:nvSpPr>
      <xdr:spPr>
        <a:xfrm>
          <a:off x="5695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73" name="Line 22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74" name="Line 23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75" name="Line 23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76" name="Line 24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77" name="Line 24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78" name="Line 24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79" name="Line 25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80" name="Line 25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81" name="Line 25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82" name="Line 26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83" name="Line 26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84" name="Line 26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85" name="Line 26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86" name="Line 27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87" name="Line 27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88" name="Line 27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89" name="Line 27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90" name="Line 28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91" name="Line 28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92" name="Line 28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93" name="Line 28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94" name="Line 29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95" name="Line 29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96" name="Line 29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97" name="Line 30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98" name="Line 30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99" name="Line 30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00" name="Line 31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01" name="Line 31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02" name="Line 31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03" name="Line 32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04" name="Line 32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05" name="Line 32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06" name="Line 33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07" name="Line 33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08" name="Line 33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109" name="Line 34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10" name="Line 34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111" name="Line 34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0</xdr:rowOff>
    </xdr:from>
    <xdr:to>
      <xdr:col>1</xdr:col>
      <xdr:colOff>2038350</xdr:colOff>
      <xdr:row>45</xdr:row>
      <xdr:rowOff>0</xdr:rowOff>
    </xdr:to>
    <xdr:sp>
      <xdr:nvSpPr>
        <xdr:cNvPr id="112" name="Line 354"/>
        <xdr:cNvSpPr>
          <a:spLocks/>
        </xdr:cNvSpPr>
      </xdr:nvSpPr>
      <xdr:spPr>
        <a:xfrm>
          <a:off x="7048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13" name="Line 355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9525</xdr:rowOff>
    </xdr:to>
    <xdr:sp>
      <xdr:nvSpPr>
        <xdr:cNvPr id="114" name="Freeform 356"/>
        <xdr:cNvSpPr>
          <a:spLocks/>
        </xdr:cNvSpPr>
      </xdr:nvSpPr>
      <xdr:spPr>
        <a:xfrm>
          <a:off x="904875" y="8886825"/>
          <a:ext cx="1771650" cy="9525"/>
        </a:xfrm>
        <a:custGeom>
          <a:pathLst>
            <a:path h="1" w="186">
              <a:moveTo>
                <a:pt x="0" y="0"/>
              </a:moveTo>
              <a:lnTo>
                <a:pt x="186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1857375</xdr:colOff>
      <xdr:row>45</xdr:row>
      <xdr:rowOff>0</xdr:rowOff>
    </xdr:from>
    <xdr:to>
      <xdr:col>1</xdr:col>
      <xdr:colOff>2152650</xdr:colOff>
      <xdr:row>45</xdr:row>
      <xdr:rowOff>0</xdr:rowOff>
    </xdr:to>
    <xdr:sp>
      <xdr:nvSpPr>
        <xdr:cNvPr id="115" name="Line 363"/>
        <xdr:cNvSpPr>
          <a:spLocks/>
        </xdr:cNvSpPr>
      </xdr:nvSpPr>
      <xdr:spPr>
        <a:xfrm flipH="1" flipV="1">
          <a:off x="2286000" y="8886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116" name="Line 37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17" name="Line 378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8" name="Line 379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19" name="Line 380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0" name="Line 381"/>
        <xdr:cNvSpPr>
          <a:spLocks/>
        </xdr:cNvSpPr>
      </xdr:nvSpPr>
      <xdr:spPr>
        <a:xfrm>
          <a:off x="48006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21" name="Line 382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22" name="Line 383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23" name="Line 384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4" name="Line 385"/>
        <xdr:cNvSpPr>
          <a:spLocks/>
        </xdr:cNvSpPr>
      </xdr:nvSpPr>
      <xdr:spPr>
        <a:xfrm>
          <a:off x="48006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25" name="Line 386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26" name="Line 387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27" name="Line 388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8" name="Line 389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9" name="Line 390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30" name="Line 391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31" name="Line 392"/>
        <xdr:cNvSpPr>
          <a:spLocks/>
        </xdr:cNvSpPr>
      </xdr:nvSpPr>
      <xdr:spPr>
        <a:xfrm>
          <a:off x="48006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32" name="Line 393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33" name="Line 394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34" name="Line 395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35" name="Line 396"/>
        <xdr:cNvSpPr>
          <a:spLocks/>
        </xdr:cNvSpPr>
      </xdr:nvSpPr>
      <xdr:spPr>
        <a:xfrm>
          <a:off x="4800600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36" name="Line 397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37" name="Line 398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38" name="Line 399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9" name="Line 400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0" name="Line 401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41" name="Line 402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42" name="Line 403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43" name="Line 404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44" name="Line 405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45" name="Line 406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46" name="Line 407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47" name="Line 408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8" name="Line 409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9" name="Line 410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0" name="Line 411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51" name="Line 412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52" name="Line 413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53" name="Line 414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54" name="Line 415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55" name="Line 416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56" name="Line 417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7" name="Line 418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8" name="Line 419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9" name="Line 420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0" name="Line 421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61" name="Line 422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62" name="Line 423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3" name="Line 424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64" name="Line 425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65" name="Line 426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6" name="Line 427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7" name="Line 428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68" name="Line 429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69" name="Line 430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0" name="Line 431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71" name="Line 432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72" name="Line 433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3" name="Line 434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74" name="Line 435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5" name="Line 436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6" name="Line 437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77" name="Line 438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78" name="Line 439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79" name="Line 440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80" name="Line 441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81" name="Line 442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82" name="Line 443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83" name="Line 444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84" name="Line 445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85" name="Line 446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86" name="Line 447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87" name="Line 448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88" name="Line 449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89" name="Line 450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78</xdr:row>
      <xdr:rowOff>0</xdr:rowOff>
    </xdr:from>
    <xdr:to>
      <xdr:col>1</xdr:col>
      <xdr:colOff>1952625</xdr:colOff>
      <xdr:row>78</xdr:row>
      <xdr:rowOff>0</xdr:rowOff>
    </xdr:to>
    <xdr:sp>
      <xdr:nvSpPr>
        <xdr:cNvPr id="190" name="Line 451"/>
        <xdr:cNvSpPr>
          <a:spLocks/>
        </xdr:cNvSpPr>
      </xdr:nvSpPr>
      <xdr:spPr>
        <a:xfrm>
          <a:off x="619125" y="13792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78</xdr:row>
      <xdr:rowOff>0</xdr:rowOff>
    </xdr:from>
    <xdr:to>
      <xdr:col>1</xdr:col>
      <xdr:colOff>2219325</xdr:colOff>
      <xdr:row>78</xdr:row>
      <xdr:rowOff>0</xdr:rowOff>
    </xdr:to>
    <xdr:sp>
      <xdr:nvSpPr>
        <xdr:cNvPr id="191" name="Line 452"/>
        <xdr:cNvSpPr>
          <a:spLocks/>
        </xdr:cNvSpPr>
      </xdr:nvSpPr>
      <xdr:spPr>
        <a:xfrm>
          <a:off x="933450" y="13792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78</xdr:row>
      <xdr:rowOff>0</xdr:rowOff>
    </xdr:from>
    <xdr:to>
      <xdr:col>1</xdr:col>
      <xdr:colOff>2247900</xdr:colOff>
      <xdr:row>78</xdr:row>
      <xdr:rowOff>0</xdr:rowOff>
    </xdr:to>
    <xdr:sp>
      <xdr:nvSpPr>
        <xdr:cNvPr id="192" name="Line 453"/>
        <xdr:cNvSpPr>
          <a:spLocks/>
        </xdr:cNvSpPr>
      </xdr:nvSpPr>
      <xdr:spPr>
        <a:xfrm>
          <a:off x="904875" y="13792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3" name="Line 457"/>
        <xdr:cNvSpPr>
          <a:spLocks/>
        </xdr:cNvSpPr>
      </xdr:nvSpPr>
      <xdr:spPr>
        <a:xfrm>
          <a:off x="48006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194" name="Line 458"/>
        <xdr:cNvSpPr>
          <a:spLocks/>
        </xdr:cNvSpPr>
      </xdr:nvSpPr>
      <xdr:spPr>
        <a:xfrm>
          <a:off x="61912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2228850</xdr:colOff>
      <xdr:row>53</xdr:row>
      <xdr:rowOff>0</xdr:rowOff>
    </xdr:to>
    <xdr:sp>
      <xdr:nvSpPr>
        <xdr:cNvPr id="195" name="Line 459"/>
        <xdr:cNvSpPr>
          <a:spLocks/>
        </xdr:cNvSpPr>
      </xdr:nvSpPr>
      <xdr:spPr>
        <a:xfrm>
          <a:off x="933450" y="10067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96" name="Line 460"/>
        <xdr:cNvSpPr>
          <a:spLocks/>
        </xdr:cNvSpPr>
      </xdr:nvSpPr>
      <xdr:spPr>
        <a:xfrm>
          <a:off x="90487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7" name="Line 461"/>
        <xdr:cNvSpPr>
          <a:spLocks/>
        </xdr:cNvSpPr>
      </xdr:nvSpPr>
      <xdr:spPr>
        <a:xfrm>
          <a:off x="48006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198" name="Line 462"/>
        <xdr:cNvSpPr>
          <a:spLocks/>
        </xdr:cNvSpPr>
      </xdr:nvSpPr>
      <xdr:spPr>
        <a:xfrm>
          <a:off x="61912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2228850</xdr:colOff>
      <xdr:row>53</xdr:row>
      <xdr:rowOff>0</xdr:rowOff>
    </xdr:to>
    <xdr:sp>
      <xdr:nvSpPr>
        <xdr:cNvPr id="199" name="Line 463"/>
        <xdr:cNvSpPr>
          <a:spLocks/>
        </xdr:cNvSpPr>
      </xdr:nvSpPr>
      <xdr:spPr>
        <a:xfrm>
          <a:off x="933450" y="10067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00" name="Line 464"/>
        <xdr:cNvSpPr>
          <a:spLocks/>
        </xdr:cNvSpPr>
      </xdr:nvSpPr>
      <xdr:spPr>
        <a:xfrm>
          <a:off x="90487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1" name="Line 468"/>
        <xdr:cNvSpPr>
          <a:spLocks/>
        </xdr:cNvSpPr>
      </xdr:nvSpPr>
      <xdr:spPr>
        <a:xfrm>
          <a:off x="48006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202" name="Line 469"/>
        <xdr:cNvSpPr>
          <a:spLocks/>
        </xdr:cNvSpPr>
      </xdr:nvSpPr>
      <xdr:spPr>
        <a:xfrm>
          <a:off x="61912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2228850</xdr:colOff>
      <xdr:row>53</xdr:row>
      <xdr:rowOff>0</xdr:rowOff>
    </xdr:to>
    <xdr:sp>
      <xdr:nvSpPr>
        <xdr:cNvPr id="203" name="Line 470"/>
        <xdr:cNvSpPr>
          <a:spLocks/>
        </xdr:cNvSpPr>
      </xdr:nvSpPr>
      <xdr:spPr>
        <a:xfrm>
          <a:off x="933450" y="10067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04" name="Line 471"/>
        <xdr:cNvSpPr>
          <a:spLocks/>
        </xdr:cNvSpPr>
      </xdr:nvSpPr>
      <xdr:spPr>
        <a:xfrm>
          <a:off x="90487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5" name="Line 472"/>
        <xdr:cNvSpPr>
          <a:spLocks/>
        </xdr:cNvSpPr>
      </xdr:nvSpPr>
      <xdr:spPr>
        <a:xfrm>
          <a:off x="48006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206" name="Line 473"/>
        <xdr:cNvSpPr>
          <a:spLocks/>
        </xdr:cNvSpPr>
      </xdr:nvSpPr>
      <xdr:spPr>
        <a:xfrm>
          <a:off x="61912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2228850</xdr:colOff>
      <xdr:row>53</xdr:row>
      <xdr:rowOff>0</xdr:rowOff>
    </xdr:to>
    <xdr:sp>
      <xdr:nvSpPr>
        <xdr:cNvPr id="207" name="Line 474"/>
        <xdr:cNvSpPr>
          <a:spLocks/>
        </xdr:cNvSpPr>
      </xdr:nvSpPr>
      <xdr:spPr>
        <a:xfrm>
          <a:off x="933450" y="10067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08" name="Line 475"/>
        <xdr:cNvSpPr>
          <a:spLocks/>
        </xdr:cNvSpPr>
      </xdr:nvSpPr>
      <xdr:spPr>
        <a:xfrm>
          <a:off x="904875" y="10067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09" name="Line 530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10" name="Line 531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11" name="Line 532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12" name="Line 533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13" name="Line 534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14" name="Line 535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15" name="Line 536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16" name="Line 537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17" name="Line 538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18" name="Line 539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19" name="Line 540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20" name="Line 541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21" name="Line 542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22" name="Line 543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23" name="Line 544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24" name="Line 545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25" name="Line 546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26" name="Line 547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27" name="Line 548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28" name="Line 549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29" name="Line 550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30" name="Line 551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31" name="Line 552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32" name="Line 553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33" name="Line 554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34" name="Line 555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35" name="Line 556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36" name="Line 557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37" name="Line 558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38" name="Line 559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39" name="Line 560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40" name="Line 561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41" name="Line 562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42" name="Line 563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43" name="Line 564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44" name="Line 565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45" name="Line 566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46" name="Line 567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47" name="Line 568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48" name="Line 569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49" name="Line 570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50" name="Line 571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51" name="Line 572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52" name="Line 573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53" name="Line 574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54" name="Line 575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55" name="Line 576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56" name="Line 577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57" name="Line 578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58" name="Line 579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59" name="Line 580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60" name="Line 581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61" name="Line 582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62" name="Line 583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63" name="Line 584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64" name="Line 585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65" name="Line 586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66" name="Line 587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67" name="Line 588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68" name="Line 589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69" name="Line 590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70" name="Line 591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71" name="Line 592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72" name="Line 593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73" name="Line 594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74" name="Line 595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75" name="Line 596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76" name="Line 597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77" name="Line 598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78" name="Line 599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79" name="Line 600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80" name="Line 601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81" name="Line 602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82" name="Line 603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83" name="Line 604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84" name="Line 605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85" name="Line 606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86" name="Line 607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87" name="Line 608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8" name="Line 609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89" name="Line 610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90" name="Line 611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91" name="Line 612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2" name="Line 613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293" name="Line 614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294" name="Line 615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295" name="Line 616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296" name="Line 617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297" name="Line 618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298" name="Line 619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9" name="Line 620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00" name="Line 621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01" name="Line 622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02" name="Line 623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303" name="Line 624"/>
        <xdr:cNvSpPr>
          <a:spLocks/>
        </xdr:cNvSpPr>
      </xdr:nvSpPr>
      <xdr:spPr>
        <a:xfrm>
          <a:off x="480060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04" name="Line 625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05" name="Line 626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06" name="Line 627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07" name="Line 628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08" name="Line 629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09" name="Line 630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10" name="Line 631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11" name="Line 632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12" name="Line 633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13" name="Line 634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14" name="Line 635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15" name="Line 636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16" name="Line 637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17" name="Line 638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18" name="Line 639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19" name="Line 640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20" name="Line 641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21" name="Line 642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22" name="Line 643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23" name="Line 644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24" name="Line 645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25" name="Line 646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26" name="Line 647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27" name="Line 648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28" name="Line 649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29" name="Line 650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30" name="Line 651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31" name="Line 652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32" name="Line 653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33" name="Line 654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34" name="Line 655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35" name="Line 656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36" name="Line 657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37" name="Line 658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38" name="Line 659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39" name="Line 660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40" name="Line 661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41" name="Line 662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42" name="Line 663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43" name="Line 664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44" name="Line 665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45" name="Line 666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46" name="Line 667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47" name="Line 668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48" name="Line 669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49" name="Line 670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50" name="Line 671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51" name="Line 672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352" name="Line 673"/>
        <xdr:cNvSpPr>
          <a:spLocks/>
        </xdr:cNvSpPr>
      </xdr:nvSpPr>
      <xdr:spPr>
        <a:xfrm>
          <a:off x="619125" y="12715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353" name="Line 674"/>
        <xdr:cNvSpPr>
          <a:spLocks/>
        </xdr:cNvSpPr>
      </xdr:nvSpPr>
      <xdr:spPr>
        <a:xfrm>
          <a:off x="933450" y="12715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354" name="Line 675"/>
        <xdr:cNvSpPr>
          <a:spLocks/>
        </xdr:cNvSpPr>
      </xdr:nvSpPr>
      <xdr:spPr>
        <a:xfrm>
          <a:off x="904875" y="12715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55" name="Line 676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56" name="Line 677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57" name="Line 678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358" name="Line 679"/>
        <xdr:cNvSpPr>
          <a:spLocks/>
        </xdr:cNvSpPr>
      </xdr:nvSpPr>
      <xdr:spPr>
        <a:xfrm>
          <a:off x="619125" y="1308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359" name="Line 680"/>
        <xdr:cNvSpPr>
          <a:spLocks/>
        </xdr:cNvSpPr>
      </xdr:nvSpPr>
      <xdr:spPr>
        <a:xfrm>
          <a:off x="933450" y="13087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360" name="Line 681"/>
        <xdr:cNvSpPr>
          <a:spLocks/>
        </xdr:cNvSpPr>
      </xdr:nvSpPr>
      <xdr:spPr>
        <a:xfrm>
          <a:off x="904875" y="13087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61" name="Line 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62" name="Line 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63" name="Line 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64" name="Line 12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65" name="Line 13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66" name="Line 14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67" name="Line 23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68" name="Line 24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69" name="Line 25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70" name="Line 32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71" name="Line 33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72" name="Line 34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73" name="Line 4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74" name="Line 4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75" name="Line 4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76" name="Line 5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77" name="Line 5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78" name="Line 5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79" name="Line 5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80" name="Line 6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81" name="Line 6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82" name="Line 6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83" name="Line 6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84" name="Line 7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85" name="Line 7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86" name="Line 7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87" name="Line 7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88" name="Line 8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89" name="Line 8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90" name="Line 9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91" name="Line 9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92" name="Line 10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93" name="Line 10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94" name="Line 10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95" name="Line 10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96" name="Line 11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397" name="Line 11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398" name="Line 11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399" name="Line 11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00" name="Line 12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01" name="Line 12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02" name="Line 12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03" name="Line 13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04" name="Line 13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05" name="Line 13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06" name="Line 144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07" name="Line 145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08" name="Line 146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09" name="Line 22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10" name="Line 23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11" name="Line 23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12" name="Line 24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13" name="Line 24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14" name="Line 24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15" name="Line 251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16" name="Line 25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17" name="Line 253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18" name="Line 260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19" name="Line 261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20" name="Line 262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21" name="Line 269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22" name="Line 270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23" name="Line 271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24" name="Line 278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25" name="Line 279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26" name="Line 280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27" name="Line 28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28" name="Line 28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29" name="Line 28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30" name="Line 29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31" name="Line 29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32" name="Line 29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33" name="Line 30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34" name="Line 30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35" name="Line 30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36" name="Line 31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37" name="Line 31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38" name="Line 31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39" name="Line 327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40" name="Line 328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41" name="Line 329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42" name="Line 336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43" name="Line 337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44" name="Line 338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45</xdr:row>
      <xdr:rowOff>0</xdr:rowOff>
    </xdr:from>
    <xdr:to>
      <xdr:col>1</xdr:col>
      <xdr:colOff>1952625</xdr:colOff>
      <xdr:row>45</xdr:row>
      <xdr:rowOff>0</xdr:rowOff>
    </xdr:to>
    <xdr:sp>
      <xdr:nvSpPr>
        <xdr:cNvPr id="445" name="Line 345"/>
        <xdr:cNvSpPr>
          <a:spLocks/>
        </xdr:cNvSpPr>
      </xdr:nvSpPr>
      <xdr:spPr>
        <a:xfrm>
          <a:off x="61912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46" name="Line 346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0</xdr:rowOff>
    </xdr:to>
    <xdr:sp>
      <xdr:nvSpPr>
        <xdr:cNvPr id="447" name="Line 347"/>
        <xdr:cNvSpPr>
          <a:spLocks/>
        </xdr:cNvSpPr>
      </xdr:nvSpPr>
      <xdr:spPr>
        <a:xfrm>
          <a:off x="904875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0</xdr:rowOff>
    </xdr:from>
    <xdr:to>
      <xdr:col>1</xdr:col>
      <xdr:colOff>2038350</xdr:colOff>
      <xdr:row>45</xdr:row>
      <xdr:rowOff>0</xdr:rowOff>
    </xdr:to>
    <xdr:sp>
      <xdr:nvSpPr>
        <xdr:cNvPr id="448" name="Line 354"/>
        <xdr:cNvSpPr>
          <a:spLocks/>
        </xdr:cNvSpPr>
      </xdr:nvSpPr>
      <xdr:spPr>
        <a:xfrm>
          <a:off x="7048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49" name="Line 355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2247900</xdr:colOff>
      <xdr:row>45</xdr:row>
      <xdr:rowOff>9525</xdr:rowOff>
    </xdr:to>
    <xdr:sp>
      <xdr:nvSpPr>
        <xdr:cNvPr id="450" name="Freeform 356"/>
        <xdr:cNvSpPr>
          <a:spLocks/>
        </xdr:cNvSpPr>
      </xdr:nvSpPr>
      <xdr:spPr>
        <a:xfrm>
          <a:off x="904875" y="8886825"/>
          <a:ext cx="1771650" cy="9525"/>
        </a:xfrm>
        <a:custGeom>
          <a:pathLst>
            <a:path h="1" w="186">
              <a:moveTo>
                <a:pt x="0" y="0"/>
              </a:moveTo>
              <a:lnTo>
                <a:pt x="186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1857375</xdr:colOff>
      <xdr:row>45</xdr:row>
      <xdr:rowOff>0</xdr:rowOff>
    </xdr:from>
    <xdr:to>
      <xdr:col>1</xdr:col>
      <xdr:colOff>2152650</xdr:colOff>
      <xdr:row>45</xdr:row>
      <xdr:rowOff>0</xdr:rowOff>
    </xdr:to>
    <xdr:sp>
      <xdr:nvSpPr>
        <xdr:cNvPr id="451" name="Line 363"/>
        <xdr:cNvSpPr>
          <a:spLocks/>
        </xdr:cNvSpPr>
      </xdr:nvSpPr>
      <xdr:spPr>
        <a:xfrm flipH="1" flipV="1">
          <a:off x="2286000" y="8886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0</xdr:rowOff>
    </xdr:from>
    <xdr:to>
      <xdr:col>1</xdr:col>
      <xdr:colOff>2219325</xdr:colOff>
      <xdr:row>45</xdr:row>
      <xdr:rowOff>0</xdr:rowOff>
    </xdr:to>
    <xdr:sp>
      <xdr:nvSpPr>
        <xdr:cNvPr id="452" name="Line 372"/>
        <xdr:cNvSpPr>
          <a:spLocks/>
        </xdr:cNvSpPr>
      </xdr:nvSpPr>
      <xdr:spPr>
        <a:xfrm>
          <a:off x="933450" y="888682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Line 4"/>
        <xdr:cNvSpPr>
          <a:spLocks/>
        </xdr:cNvSpPr>
      </xdr:nvSpPr>
      <xdr:spPr>
        <a:xfrm>
          <a:off x="444817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" name="Line 6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5" name="Line 8"/>
        <xdr:cNvSpPr>
          <a:spLocks/>
        </xdr:cNvSpPr>
      </xdr:nvSpPr>
      <xdr:spPr>
        <a:xfrm>
          <a:off x="444817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6" name="Line 9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7" name="Line 10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8" name="Line 11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9" name="Line 15"/>
        <xdr:cNvSpPr>
          <a:spLocks/>
        </xdr:cNvSpPr>
      </xdr:nvSpPr>
      <xdr:spPr>
        <a:xfrm>
          <a:off x="444817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0" name="Line 16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1" name="Line 17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2" name="Line 18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" name="Line 19"/>
        <xdr:cNvSpPr>
          <a:spLocks/>
        </xdr:cNvSpPr>
      </xdr:nvSpPr>
      <xdr:spPr>
        <a:xfrm>
          <a:off x="444817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4" name="Line 20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5" name="Line 21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6" name="Line 22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7" name="Line 26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8" name="Line 27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9" name="Line 28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0" name="Line 29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1" name="Line 30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2" name="Line 31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3" name="Line 35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36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5" name="Line 37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6" name="Line 38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7" name="Line 39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8" name="Line 40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9" name="Line 44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0" name="Line 45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1" name="Line 46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2" name="Line 47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48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4" name="Line 49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5" name="Line 53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6" name="Line 54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7" name="Line 55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8" name="Line 56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9" name="Line 57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0" name="Line 58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1" name="Line 62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63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3" name="Line 64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4" name="Line 65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5" name="Line 66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6" name="Line 67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7" name="Line 71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8" name="Line 72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9" name="Line 73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0" name="Line 74"/>
        <xdr:cNvSpPr>
          <a:spLocks/>
        </xdr:cNvSpPr>
      </xdr:nvSpPr>
      <xdr:spPr>
        <a:xfrm>
          <a:off x="6953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75"/>
        <xdr:cNvSpPr>
          <a:spLocks/>
        </xdr:cNvSpPr>
      </xdr:nvSpPr>
      <xdr:spPr>
        <a:xfrm>
          <a:off x="1009650" y="828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52" name="Line 76"/>
        <xdr:cNvSpPr>
          <a:spLocks/>
        </xdr:cNvSpPr>
      </xdr:nvSpPr>
      <xdr:spPr>
        <a:xfrm>
          <a:off x="981075" y="828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3" name="Line 80"/>
        <xdr:cNvSpPr>
          <a:spLocks/>
        </xdr:cNvSpPr>
      </xdr:nvSpPr>
      <xdr:spPr>
        <a:xfrm>
          <a:off x="44481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4" name="Line 81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5" name="Line 82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56" name="Line 83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7" name="Line 84"/>
        <xdr:cNvSpPr>
          <a:spLocks/>
        </xdr:cNvSpPr>
      </xdr:nvSpPr>
      <xdr:spPr>
        <a:xfrm>
          <a:off x="44481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8" name="Line 85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9" name="Line 86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0" name="Line 87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1" name="Line 91"/>
        <xdr:cNvSpPr>
          <a:spLocks/>
        </xdr:cNvSpPr>
      </xdr:nvSpPr>
      <xdr:spPr>
        <a:xfrm>
          <a:off x="44481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2" name="Line 92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3" name="Line 93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4" name="Line 94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5" name="Line 95"/>
        <xdr:cNvSpPr>
          <a:spLocks/>
        </xdr:cNvSpPr>
      </xdr:nvSpPr>
      <xdr:spPr>
        <a:xfrm>
          <a:off x="44481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6" name="Line 96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7" name="Line 97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8" name="Line 98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9" name="Line 102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0" name="Line 103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1" name="Line 104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2" name="Line 105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3" name="Line 106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4" name="Line 107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5" name="Line 111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6" name="Line 112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7" name="Line 113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8" name="Line 114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9" name="Line 115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0" name="Line 116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1" name="Line 120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2" name="Line 121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3" name="Line 122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4" name="Line 123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5" name="Line 124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6" name="Line 125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7" name="Line 129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8" name="Line 130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9" name="Line 131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0" name="Line 132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1" name="Line 133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2" name="Line 134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3" name="Line 138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4" name="Line 139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5" name="Line 140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6" name="Line 141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7" name="Line 142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8" name="Line 143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9" name="Line 147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0" name="Line 148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101" name="Line 149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102" name="Line 150"/>
        <xdr:cNvSpPr>
          <a:spLocks/>
        </xdr:cNvSpPr>
      </xdr:nvSpPr>
      <xdr:spPr>
        <a:xfrm>
          <a:off x="6953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3" name="Line 151"/>
        <xdr:cNvSpPr>
          <a:spLocks/>
        </xdr:cNvSpPr>
      </xdr:nvSpPr>
      <xdr:spPr>
        <a:xfrm>
          <a:off x="1009650" y="8562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104" name="Line 152"/>
        <xdr:cNvSpPr>
          <a:spLocks/>
        </xdr:cNvSpPr>
      </xdr:nvSpPr>
      <xdr:spPr>
        <a:xfrm>
          <a:off x="981075" y="8562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05" name="Line 153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06" name="Line 154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07" name="Line 155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4817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09" name="Line 157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10" name="Line 158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11" name="Line 159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4817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13" name="Line 161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14" name="Line 162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15" name="Line 163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16" name="Line 164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17" name="Line 165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18" name="Line 166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4817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20" name="Line 168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21" name="Line 169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22" name="Line 170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4817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24" name="Line 172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25" name="Line 173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26" name="Line 174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27" name="Line 175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28" name="Line 176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29" name="Line 177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30" name="Line 178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31" name="Line 179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32" name="Line 180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33" name="Line 181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34" name="Line 182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35" name="Line 183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36" name="Line 184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37" name="Line 185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38" name="Line 186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39" name="Line 187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40" name="Line 188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41" name="Line 189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42" name="Line 190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43" name="Line 191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44" name="Line 192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45" name="Line 193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46" name="Line 194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47" name="Line 195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48" name="Line 196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49" name="Line 197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50" name="Line 198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51" name="Line 199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52" name="Line 200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53" name="Line 201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54" name="Line 202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55" name="Line 203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56" name="Line 204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57" name="Line 205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58" name="Line 206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59" name="Line 207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60" name="Line 208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61" name="Line 209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62" name="Line 210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63" name="Line 211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64" name="Line 212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65" name="Line 213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66" name="Line 214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67" name="Line 215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68" name="Line 216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69" name="Line 217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70" name="Line 218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71" name="Line 219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72" name="Line 220"/>
        <xdr:cNvSpPr>
          <a:spLocks/>
        </xdr:cNvSpPr>
      </xdr:nvSpPr>
      <xdr:spPr>
        <a:xfrm>
          <a:off x="695325" y="1160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73" name="Line 221"/>
        <xdr:cNvSpPr>
          <a:spLocks/>
        </xdr:cNvSpPr>
      </xdr:nvSpPr>
      <xdr:spPr>
        <a:xfrm>
          <a:off x="1009650" y="11601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74" name="Line 222"/>
        <xdr:cNvSpPr>
          <a:spLocks/>
        </xdr:cNvSpPr>
      </xdr:nvSpPr>
      <xdr:spPr>
        <a:xfrm>
          <a:off x="981075" y="11601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75" name="Line 223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76" name="Line 224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77" name="Line 225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78" name="Line 226"/>
        <xdr:cNvSpPr>
          <a:spLocks/>
        </xdr:cNvSpPr>
      </xdr:nvSpPr>
      <xdr:spPr>
        <a:xfrm>
          <a:off x="695325" y="1210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79" name="Line 227"/>
        <xdr:cNvSpPr>
          <a:spLocks/>
        </xdr:cNvSpPr>
      </xdr:nvSpPr>
      <xdr:spPr>
        <a:xfrm>
          <a:off x="1009650" y="12106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80" name="Line 228"/>
        <xdr:cNvSpPr>
          <a:spLocks/>
        </xdr:cNvSpPr>
      </xdr:nvSpPr>
      <xdr:spPr>
        <a:xfrm>
          <a:off x="981075" y="12106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1"/>
  <sheetViews>
    <sheetView workbookViewId="0" topLeftCell="A97">
      <selection activeCell="B50" sqref="B50"/>
    </sheetView>
  </sheetViews>
  <sheetFormatPr defaultColWidth="9.140625" defaultRowHeight="12.75"/>
  <cols>
    <col min="1" max="1" width="7.00390625" style="0" customWidth="1"/>
    <col min="2" max="2" width="60.57421875" style="0" customWidth="1"/>
    <col min="3" max="3" width="12.8515625" style="0" customWidth="1"/>
  </cols>
  <sheetData>
    <row r="1" spans="1:3" ht="12.75">
      <c r="A1" s="43" t="s">
        <v>131</v>
      </c>
      <c r="B1" s="44"/>
      <c r="C1" s="45"/>
    </row>
    <row r="2" spans="1:3" s="35" customFormat="1" ht="17.25" customHeight="1">
      <c r="A2" s="83" t="s">
        <v>40</v>
      </c>
      <c r="B2" s="84"/>
      <c r="C2" s="85"/>
    </row>
    <row r="3" spans="1:3" s="35" customFormat="1" ht="17.25" customHeight="1">
      <c r="A3" s="73"/>
      <c r="B3" s="68" t="s">
        <v>50</v>
      </c>
      <c r="C3" s="86"/>
    </row>
    <row r="4" spans="1:3" s="40" customFormat="1" ht="47.25" customHeight="1">
      <c r="A4" s="82" t="s">
        <v>41</v>
      </c>
      <c r="B4" s="42" t="s">
        <v>52</v>
      </c>
      <c r="C4" s="304" t="s">
        <v>232</v>
      </c>
    </row>
    <row r="5" spans="1:4" s="40" customFormat="1" ht="10.5" customHeight="1" thickBot="1">
      <c r="A5" s="87">
        <v>1</v>
      </c>
      <c r="B5" s="87">
        <v>2</v>
      </c>
      <c r="C5" s="87">
        <v>3</v>
      </c>
      <c r="D5" s="41"/>
    </row>
    <row r="6" spans="1:3" ht="6.75" customHeight="1" thickTop="1">
      <c r="A6" s="30"/>
      <c r="B6" s="31"/>
      <c r="C6" s="32"/>
    </row>
    <row r="7" spans="1:3" s="40" customFormat="1" ht="19.5" customHeight="1">
      <c r="A7" s="37"/>
      <c r="B7" s="38" t="s">
        <v>15</v>
      </c>
      <c r="C7" s="39">
        <f>C8</f>
        <v>0</v>
      </c>
    </row>
    <row r="8" spans="1:3" ht="13.5" customHeight="1">
      <c r="A8" s="4">
        <v>3</v>
      </c>
      <c r="B8" s="5" t="s">
        <v>17</v>
      </c>
      <c r="C8" s="6">
        <f>C9+C12</f>
        <v>0</v>
      </c>
    </row>
    <row r="9" spans="1:3" ht="12.75" customHeight="1" thickBot="1">
      <c r="A9" s="105" t="s">
        <v>11</v>
      </c>
      <c r="B9" s="106" t="s">
        <v>23</v>
      </c>
      <c r="C9" s="19">
        <f>SUM(C10:C11)</f>
        <v>0</v>
      </c>
    </row>
    <row r="10" spans="1:3" ht="6" customHeight="1" thickTop="1">
      <c r="A10" s="100"/>
      <c r="B10" s="107" t="s">
        <v>25</v>
      </c>
      <c r="C10" s="99"/>
    </row>
    <row r="11" spans="1:3" ht="6" customHeight="1">
      <c r="A11" s="108"/>
      <c r="B11" s="14"/>
      <c r="C11" s="18"/>
    </row>
    <row r="12" spans="1:3" ht="12.75" customHeight="1" thickBot="1">
      <c r="A12" s="109">
        <v>3232</v>
      </c>
      <c r="B12" s="110" t="s">
        <v>12</v>
      </c>
      <c r="C12" s="19">
        <f>SUM(C13:C15)</f>
        <v>0</v>
      </c>
    </row>
    <row r="13" spans="1:3" ht="12.75" customHeight="1" thickTop="1">
      <c r="A13" s="111"/>
      <c r="B13" s="98"/>
      <c r="C13" s="99"/>
    </row>
    <row r="14" spans="1:3" ht="3" customHeight="1">
      <c r="A14" s="112"/>
      <c r="B14" s="113"/>
      <c r="C14" s="114"/>
    </row>
    <row r="15" spans="1:3" ht="3" customHeight="1">
      <c r="A15" s="310"/>
      <c r="B15" s="311"/>
      <c r="C15" s="102"/>
    </row>
    <row r="16" spans="1:3" ht="5.25" customHeight="1">
      <c r="A16" s="120"/>
      <c r="B16" s="121"/>
      <c r="C16" s="122"/>
    </row>
    <row r="17" spans="1:3" ht="13.5" customHeight="1">
      <c r="A17" s="123"/>
      <c r="B17" s="124" t="s">
        <v>14</v>
      </c>
      <c r="C17" s="125">
        <f>C18</f>
        <v>8349625</v>
      </c>
    </row>
    <row r="18" spans="1:3" ht="16.5" customHeight="1">
      <c r="A18" s="126" t="s">
        <v>42</v>
      </c>
      <c r="B18" s="11" t="s">
        <v>18</v>
      </c>
      <c r="C18" s="6">
        <f>C19+C22+C82</f>
        <v>8349625</v>
      </c>
    </row>
    <row r="19" spans="1:3" s="36" customFormat="1" ht="21.75" customHeight="1" thickBot="1">
      <c r="A19" s="105" t="s">
        <v>13</v>
      </c>
      <c r="B19" s="127" t="s">
        <v>33</v>
      </c>
      <c r="C19" s="128">
        <f>SUM(C20:C21)</f>
        <v>0</v>
      </c>
    </row>
    <row r="20" spans="1:3" s="40" customFormat="1" ht="6.75" customHeight="1" thickTop="1">
      <c r="A20" s="266"/>
      <c r="B20" s="101"/>
      <c r="C20" s="297"/>
    </row>
    <row r="21" spans="1:3" ht="6.75" customHeight="1">
      <c r="A21" s="299"/>
      <c r="B21" s="300"/>
      <c r="C21" s="297"/>
    </row>
    <row r="22" spans="1:3" ht="16.5" customHeight="1">
      <c r="A22" s="20" t="s">
        <v>2</v>
      </c>
      <c r="B22" s="12" t="s">
        <v>36</v>
      </c>
      <c r="C22" s="66">
        <f>SUM(C23+C27+C76+C79)</f>
        <v>4350000</v>
      </c>
    </row>
    <row r="23" spans="1:3" ht="12.75" customHeight="1" thickBot="1">
      <c r="A23" s="21" t="s">
        <v>3</v>
      </c>
      <c r="B23" s="131" t="s">
        <v>24</v>
      </c>
      <c r="C23" s="19">
        <f>SUM(C24:C26)</f>
        <v>0</v>
      </c>
    </row>
    <row r="24" spans="1:3" ht="12" customHeight="1" thickTop="1">
      <c r="A24" s="111"/>
      <c r="B24" s="98"/>
      <c r="C24" s="99"/>
    </row>
    <row r="25" spans="1:3" ht="4.5" customHeight="1">
      <c r="A25" s="132"/>
      <c r="B25" s="117"/>
      <c r="C25" s="114"/>
    </row>
    <row r="26" spans="1:3" ht="4.5" customHeight="1">
      <c r="A26" s="132"/>
      <c r="B26" s="117"/>
      <c r="C26" s="114"/>
    </row>
    <row r="27" spans="1:3" ht="12.75" customHeight="1" thickBot="1">
      <c r="A27" s="21" t="s">
        <v>4</v>
      </c>
      <c r="B27" s="131" t="s">
        <v>95</v>
      </c>
      <c r="C27" s="19">
        <f>C28+C33+C36+C39+C70+C73</f>
        <v>4350000</v>
      </c>
    </row>
    <row r="28" spans="1:3" ht="15" customHeight="1" thickTop="1">
      <c r="A28" s="240" t="s">
        <v>57</v>
      </c>
      <c r="B28" s="246" t="s">
        <v>85</v>
      </c>
      <c r="C28" s="247">
        <f>SUM(C29:C31)</f>
        <v>0</v>
      </c>
    </row>
    <row r="29" spans="1:3" ht="7.5" customHeight="1">
      <c r="A29" s="240"/>
      <c r="B29" s="244"/>
      <c r="C29" s="245"/>
    </row>
    <row r="30" spans="1:3" ht="9.75" customHeight="1">
      <c r="A30" s="240"/>
      <c r="B30" s="248"/>
      <c r="C30" s="18"/>
    </row>
    <row r="31" spans="1:3" ht="9.75" customHeight="1">
      <c r="A31" s="240"/>
      <c r="B31" s="248"/>
      <c r="C31" s="18"/>
    </row>
    <row r="32" spans="1:3" ht="9" customHeight="1">
      <c r="A32" s="135"/>
      <c r="B32" s="134"/>
      <c r="C32" s="102"/>
    </row>
    <row r="33" spans="1:3" ht="13.5" customHeight="1">
      <c r="A33" s="135" t="s">
        <v>58</v>
      </c>
      <c r="B33" s="136" t="s">
        <v>87</v>
      </c>
      <c r="C33" s="137">
        <f>SUM(C34:C35)</f>
        <v>0</v>
      </c>
    </row>
    <row r="34" spans="1:3" ht="7.5" customHeight="1">
      <c r="A34" s="249"/>
      <c r="B34" s="96"/>
      <c r="C34" s="18"/>
    </row>
    <row r="35" spans="1:3" ht="9" customHeight="1">
      <c r="A35" s="135"/>
      <c r="B35" s="14"/>
      <c r="C35" s="18"/>
    </row>
    <row r="36" spans="1:3" ht="16.5" customHeight="1">
      <c r="A36" s="135" t="s">
        <v>59</v>
      </c>
      <c r="B36" s="136" t="s">
        <v>65</v>
      </c>
      <c r="C36" s="137">
        <f>SUM(C37:C38)</f>
        <v>0</v>
      </c>
    </row>
    <row r="37" spans="1:3" ht="7.5" customHeight="1">
      <c r="A37" s="135"/>
      <c r="C37" s="18"/>
    </row>
    <row r="38" spans="1:3" ht="5.25" customHeight="1">
      <c r="A38" s="133"/>
      <c r="B38" s="14"/>
      <c r="C38" s="18"/>
    </row>
    <row r="39" spans="1:3" ht="18" customHeight="1">
      <c r="A39" s="140" t="s">
        <v>60</v>
      </c>
      <c r="B39" s="141" t="s">
        <v>82</v>
      </c>
      <c r="C39" s="137">
        <f>SUM(C41:C69)</f>
        <v>4350000</v>
      </c>
    </row>
    <row r="40" spans="1:3" ht="18" customHeight="1">
      <c r="A40" s="268" t="s">
        <v>54</v>
      </c>
      <c r="B40" s="244" t="s">
        <v>125</v>
      </c>
      <c r="C40" s="137"/>
    </row>
    <row r="41" spans="1:3" ht="15" customHeight="1">
      <c r="A41" s="104" t="s">
        <v>54</v>
      </c>
      <c r="B41" s="96" t="s">
        <v>212</v>
      </c>
      <c r="C41" s="18">
        <v>323000</v>
      </c>
    </row>
    <row r="42" spans="1:3" ht="15" customHeight="1">
      <c r="A42" s="240" t="s">
        <v>54</v>
      </c>
      <c r="B42" s="96" t="s">
        <v>152</v>
      </c>
      <c r="C42" s="18">
        <v>136000</v>
      </c>
    </row>
    <row r="43" spans="1:3" ht="15" customHeight="1">
      <c r="A43" s="240" t="s">
        <v>54</v>
      </c>
      <c r="B43" s="96" t="s">
        <v>153</v>
      </c>
      <c r="C43" s="18">
        <v>250000</v>
      </c>
    </row>
    <row r="44" spans="1:3" ht="15" customHeight="1">
      <c r="A44" s="240" t="s">
        <v>54</v>
      </c>
      <c r="B44" s="96" t="s">
        <v>154</v>
      </c>
      <c r="C44" s="18">
        <v>22500</v>
      </c>
    </row>
    <row r="45" spans="1:3" ht="15" customHeight="1">
      <c r="A45" s="240" t="s">
        <v>54</v>
      </c>
      <c r="B45" s="96" t="s">
        <v>155</v>
      </c>
      <c r="C45" s="18">
        <v>23500</v>
      </c>
    </row>
    <row r="46" spans="1:3" ht="15" customHeight="1">
      <c r="A46" s="240" t="s">
        <v>54</v>
      </c>
      <c r="B46" s="96" t="s">
        <v>156</v>
      </c>
      <c r="C46" s="18">
        <v>11500</v>
      </c>
    </row>
    <row r="47" spans="1:3" ht="15" customHeight="1">
      <c r="A47" s="240" t="s">
        <v>54</v>
      </c>
      <c r="B47" s="96" t="s">
        <v>213</v>
      </c>
      <c r="C47" s="18">
        <v>37000</v>
      </c>
    </row>
    <row r="48" spans="1:3" ht="15" customHeight="1">
      <c r="A48" s="240" t="s">
        <v>54</v>
      </c>
      <c r="B48" s="96" t="s">
        <v>214</v>
      </c>
      <c r="C48" s="18">
        <v>47000</v>
      </c>
    </row>
    <row r="49" spans="1:3" ht="15" customHeight="1">
      <c r="A49" s="240" t="s">
        <v>54</v>
      </c>
      <c r="B49" s="96" t="s">
        <v>157</v>
      </c>
      <c r="C49" s="18">
        <v>67300</v>
      </c>
    </row>
    <row r="50" spans="1:3" ht="29.25" customHeight="1">
      <c r="A50" s="240" t="s">
        <v>54</v>
      </c>
      <c r="B50" s="96" t="s">
        <v>215</v>
      </c>
      <c r="C50" s="18">
        <v>133500</v>
      </c>
    </row>
    <row r="51" spans="1:3" ht="15" customHeight="1">
      <c r="A51" s="240" t="s">
        <v>54</v>
      </c>
      <c r="B51" s="96" t="s">
        <v>158</v>
      </c>
      <c r="C51" s="18">
        <v>332000</v>
      </c>
    </row>
    <row r="52" spans="1:3" ht="15" customHeight="1">
      <c r="A52" s="240" t="s">
        <v>54</v>
      </c>
      <c r="B52" s="96" t="s">
        <v>159</v>
      </c>
      <c r="C52" s="18">
        <v>50000</v>
      </c>
    </row>
    <row r="53" spans="1:3" ht="15" customHeight="1">
      <c r="A53" s="240" t="s">
        <v>54</v>
      </c>
      <c r="B53" s="96" t="s">
        <v>216</v>
      </c>
      <c r="C53" s="18">
        <v>450000</v>
      </c>
    </row>
    <row r="54" spans="1:3" ht="42.75" customHeight="1">
      <c r="A54" s="240" t="s">
        <v>54</v>
      </c>
      <c r="B54" s="96" t="s">
        <v>217</v>
      </c>
      <c r="C54" s="18">
        <v>350000</v>
      </c>
    </row>
    <row r="55" spans="1:3" ht="15" customHeight="1">
      <c r="A55" s="240" t="s">
        <v>54</v>
      </c>
      <c r="B55" s="96" t="s">
        <v>160</v>
      </c>
      <c r="C55" s="18">
        <v>212500</v>
      </c>
    </row>
    <row r="56" spans="1:3" ht="15" customHeight="1">
      <c r="A56" s="240" t="s">
        <v>54</v>
      </c>
      <c r="B56" s="96" t="s">
        <v>218</v>
      </c>
      <c r="C56" s="18">
        <v>87500</v>
      </c>
    </row>
    <row r="57" spans="1:3" ht="15" customHeight="1">
      <c r="A57" s="240" t="s">
        <v>54</v>
      </c>
      <c r="B57" s="96" t="s">
        <v>219</v>
      </c>
      <c r="C57" s="18">
        <v>335260</v>
      </c>
    </row>
    <row r="58" spans="1:3" ht="17.25" customHeight="1">
      <c r="A58" s="240" t="s">
        <v>54</v>
      </c>
      <c r="B58" s="96" t="s">
        <v>161</v>
      </c>
      <c r="C58" s="18">
        <v>172000</v>
      </c>
    </row>
    <row r="59" spans="1:3" ht="14.25" customHeight="1">
      <c r="A59" s="240" t="s">
        <v>54</v>
      </c>
      <c r="B59" s="96" t="s">
        <v>162</v>
      </c>
      <c r="C59" s="18">
        <v>245000</v>
      </c>
    </row>
    <row r="60" spans="1:3" ht="15" customHeight="1">
      <c r="A60" s="240" t="s">
        <v>54</v>
      </c>
      <c r="B60" s="96" t="s">
        <v>202</v>
      </c>
      <c r="C60" s="18">
        <v>80000</v>
      </c>
    </row>
    <row r="61" spans="1:3" ht="15" customHeight="1">
      <c r="A61" s="240" t="s">
        <v>54</v>
      </c>
      <c r="B61" s="96" t="s">
        <v>163</v>
      </c>
      <c r="C61" s="18">
        <v>27940</v>
      </c>
    </row>
    <row r="62" spans="1:3" ht="15" customHeight="1">
      <c r="A62" s="240" t="s">
        <v>54</v>
      </c>
      <c r="B62" s="101" t="s">
        <v>220</v>
      </c>
      <c r="C62" s="18">
        <v>400000</v>
      </c>
    </row>
    <row r="63" spans="1:3" ht="15" customHeight="1">
      <c r="A63" s="240" t="s">
        <v>54</v>
      </c>
      <c r="B63" s="101" t="s">
        <v>221</v>
      </c>
      <c r="C63" s="18">
        <v>250000</v>
      </c>
    </row>
    <row r="64" spans="1:3" ht="15" customHeight="1">
      <c r="A64" s="240" t="s">
        <v>54</v>
      </c>
      <c r="B64" s="101" t="s">
        <v>222</v>
      </c>
      <c r="C64" s="18">
        <v>60000</v>
      </c>
    </row>
    <row r="65" spans="1:3" ht="15" customHeight="1">
      <c r="A65" s="240" t="s">
        <v>54</v>
      </c>
      <c r="B65" s="101" t="s">
        <v>223</v>
      </c>
      <c r="C65" s="18">
        <v>60000</v>
      </c>
    </row>
    <row r="66" spans="1:3" ht="15" customHeight="1">
      <c r="A66" s="240" t="s">
        <v>54</v>
      </c>
      <c r="B66" s="101" t="s">
        <v>224</v>
      </c>
      <c r="C66" s="18">
        <v>31000</v>
      </c>
    </row>
    <row r="67" spans="1:3" ht="15" customHeight="1">
      <c r="A67" s="240" t="s">
        <v>54</v>
      </c>
      <c r="B67" s="101" t="s">
        <v>225</v>
      </c>
      <c r="C67" s="18">
        <v>18500</v>
      </c>
    </row>
    <row r="68" spans="1:3" ht="15" customHeight="1">
      <c r="A68" s="240" t="s">
        <v>54</v>
      </c>
      <c r="B68" s="101" t="s">
        <v>226</v>
      </c>
      <c r="C68" s="18">
        <v>69000</v>
      </c>
    </row>
    <row r="69" spans="1:3" ht="15" customHeight="1">
      <c r="A69" s="240" t="s">
        <v>54</v>
      </c>
      <c r="B69" s="101" t="s">
        <v>227</v>
      </c>
      <c r="C69" s="18">
        <v>68000</v>
      </c>
    </row>
    <row r="70" spans="1:3" ht="15" customHeight="1">
      <c r="A70" s="143" t="s">
        <v>61</v>
      </c>
      <c r="B70" s="144" t="s">
        <v>83</v>
      </c>
      <c r="C70" s="137">
        <f>SUM(C71:C72)</f>
        <v>0</v>
      </c>
    </row>
    <row r="71" spans="1:3" ht="9" customHeight="1">
      <c r="A71" s="249"/>
      <c r="B71" s="96"/>
      <c r="C71" s="18"/>
    </row>
    <row r="72" spans="1:3" ht="9" customHeight="1">
      <c r="A72" s="135"/>
      <c r="B72" s="145"/>
      <c r="C72" s="102"/>
    </row>
    <row r="73" spans="1:3" ht="15" customHeight="1">
      <c r="A73" s="143" t="s">
        <v>62</v>
      </c>
      <c r="B73" s="141" t="s">
        <v>88</v>
      </c>
      <c r="C73" s="137">
        <f>SUM(C74:C75)</f>
        <v>0</v>
      </c>
    </row>
    <row r="74" spans="1:3" ht="7.5" customHeight="1">
      <c r="A74" s="240"/>
      <c r="B74" s="14"/>
      <c r="C74" s="18"/>
    </row>
    <row r="75" spans="1:3" ht="10.5" customHeight="1">
      <c r="A75" s="250"/>
      <c r="B75" s="96"/>
      <c r="C75" s="102"/>
    </row>
    <row r="76" spans="1:3" ht="13.5" customHeight="1" thickBot="1">
      <c r="A76" s="21" t="s">
        <v>5</v>
      </c>
      <c r="B76" s="131" t="s">
        <v>32</v>
      </c>
      <c r="C76" s="19">
        <f>SUM(C77:C78)</f>
        <v>0</v>
      </c>
    </row>
    <row r="77" spans="1:3" ht="7.5" customHeight="1" thickTop="1">
      <c r="A77" s="132"/>
      <c r="B77" s="251"/>
      <c r="C77" s="99"/>
    </row>
    <row r="78" spans="1:3" ht="7.5" customHeight="1">
      <c r="A78" s="133"/>
      <c r="B78" s="134"/>
      <c r="C78" s="18"/>
    </row>
    <row r="79" spans="1:3" ht="15" customHeight="1" thickBot="1">
      <c r="A79" s="22" t="s">
        <v>0</v>
      </c>
      <c r="B79" s="131" t="s">
        <v>26</v>
      </c>
      <c r="C79" s="19">
        <f>SUM(C80:C81)</f>
        <v>0</v>
      </c>
    </row>
    <row r="80" spans="1:3" ht="9.75" customHeight="1" thickTop="1">
      <c r="A80" s="104"/>
      <c r="B80" s="251"/>
      <c r="C80" s="99"/>
    </row>
    <row r="81" spans="1:3" ht="9" customHeight="1">
      <c r="A81" s="103"/>
      <c r="B81" s="134"/>
      <c r="C81" s="18"/>
    </row>
    <row r="82" spans="1:3" ht="21" customHeight="1">
      <c r="A82" s="20" t="s">
        <v>6</v>
      </c>
      <c r="B82" s="12" t="s">
        <v>34</v>
      </c>
      <c r="C82" s="1">
        <f>SUM(C83+C88+C91+C94)</f>
        <v>3999625</v>
      </c>
    </row>
    <row r="83" spans="1:3" ht="18" customHeight="1" thickBot="1">
      <c r="A83" s="22" t="s">
        <v>7</v>
      </c>
      <c r="B83" s="190" t="s">
        <v>27</v>
      </c>
      <c r="C83" s="18">
        <f>SUM(C84:C87)</f>
        <v>3999625</v>
      </c>
    </row>
    <row r="84" spans="1:3" ht="20.25" customHeight="1" thickTop="1">
      <c r="A84" s="104" t="s">
        <v>70</v>
      </c>
      <c r="B84" s="98" t="s">
        <v>228</v>
      </c>
      <c r="C84" s="99">
        <v>1000000</v>
      </c>
    </row>
    <row r="85" spans="1:3" ht="18" customHeight="1">
      <c r="A85" s="104" t="s">
        <v>70</v>
      </c>
      <c r="B85" s="101" t="s">
        <v>229</v>
      </c>
      <c r="C85" s="102">
        <v>700000</v>
      </c>
    </row>
    <row r="86" spans="1:3" ht="18" customHeight="1">
      <c r="A86" s="104" t="s">
        <v>70</v>
      </c>
      <c r="B86" s="101" t="s">
        <v>231</v>
      </c>
      <c r="C86" s="102">
        <v>1999625</v>
      </c>
    </row>
    <row r="87" spans="1:3" ht="19.5" customHeight="1">
      <c r="A87" s="104" t="s">
        <v>70</v>
      </c>
      <c r="B87" s="96" t="s">
        <v>230</v>
      </c>
      <c r="C87" s="18">
        <v>300000</v>
      </c>
    </row>
    <row r="88" spans="1:3" ht="15.75" customHeight="1" thickBot="1">
      <c r="A88" s="22" t="s">
        <v>8</v>
      </c>
      <c r="B88" s="131" t="s">
        <v>28</v>
      </c>
      <c r="C88" s="19">
        <f>SUM(C89:C90)</f>
        <v>0</v>
      </c>
    </row>
    <row r="89" spans="1:3" ht="6" customHeight="1" thickTop="1">
      <c r="A89" s="97"/>
      <c r="B89" s="251"/>
      <c r="C89" s="99"/>
    </row>
    <row r="90" spans="1:3" ht="7.5" customHeight="1">
      <c r="A90" s="103"/>
      <c r="B90" s="134"/>
      <c r="C90" s="18"/>
    </row>
    <row r="91" spans="1:3" ht="15.75" customHeight="1" thickBot="1">
      <c r="A91" s="21" t="s">
        <v>9</v>
      </c>
      <c r="B91" s="131" t="s">
        <v>29</v>
      </c>
      <c r="C91" s="19">
        <f>SUM(C92:C93)</f>
        <v>0</v>
      </c>
    </row>
    <row r="92" spans="1:3" ht="9" customHeight="1" thickTop="1">
      <c r="A92" s="97"/>
      <c r="B92" s="251"/>
      <c r="C92" s="99"/>
    </row>
    <row r="93" spans="1:3" ht="9" customHeight="1">
      <c r="A93" s="103"/>
      <c r="B93" s="134"/>
      <c r="C93" s="18"/>
    </row>
    <row r="94" spans="1:3" ht="15.75" customHeight="1" thickBot="1">
      <c r="A94" s="21" t="s">
        <v>10</v>
      </c>
      <c r="B94" s="131" t="s">
        <v>1</v>
      </c>
      <c r="C94" s="19">
        <f>SUM(C95:C96)</f>
        <v>0</v>
      </c>
    </row>
    <row r="95" spans="1:3" ht="10.5" customHeight="1" thickTop="1">
      <c r="A95" s="97"/>
      <c r="B95" s="251"/>
      <c r="C95" s="99"/>
    </row>
    <row r="96" spans="1:3" ht="9" customHeight="1">
      <c r="A96" s="103"/>
      <c r="B96" s="134"/>
      <c r="C96" s="18"/>
    </row>
    <row r="97" spans="1:3" ht="6" customHeight="1">
      <c r="A97" s="148"/>
      <c r="B97" s="14"/>
      <c r="C97" s="2"/>
    </row>
    <row r="98" spans="1:3" ht="21" customHeight="1">
      <c r="A98" s="149"/>
      <c r="B98" s="34" t="s">
        <v>16</v>
      </c>
      <c r="C98" s="125">
        <f>C99+C106</f>
        <v>0</v>
      </c>
    </row>
    <row r="99" spans="1:3" ht="15.75" customHeight="1">
      <c r="A99" s="150">
        <v>3</v>
      </c>
      <c r="B99" s="151" t="s">
        <v>17</v>
      </c>
      <c r="C99" s="152">
        <f>SUM(C100+C103)</f>
        <v>0</v>
      </c>
    </row>
    <row r="100" spans="1:3" ht="18" customHeight="1" thickBot="1">
      <c r="A100" s="105" t="s">
        <v>11</v>
      </c>
      <c r="B100" s="131" t="s">
        <v>19</v>
      </c>
      <c r="C100" s="19">
        <f>SUM(C101:C102)</f>
        <v>0</v>
      </c>
    </row>
    <row r="101" spans="1:3" ht="7.5" customHeight="1" thickTop="1">
      <c r="A101" s="100"/>
      <c r="B101" s="251"/>
      <c r="C101" s="99"/>
    </row>
    <row r="102" spans="1:3" ht="6.75" customHeight="1">
      <c r="A102" s="108"/>
      <c r="B102" s="134"/>
      <c r="C102" s="18"/>
    </row>
    <row r="103" spans="1:3" ht="19.5" customHeight="1" thickBot="1">
      <c r="A103" s="109">
        <v>3232</v>
      </c>
      <c r="B103" s="110" t="s">
        <v>12</v>
      </c>
      <c r="C103" s="19">
        <f>SUM(C104:C105)</f>
        <v>0</v>
      </c>
    </row>
    <row r="104" spans="1:3" ht="6.75" customHeight="1" thickTop="1">
      <c r="A104" s="112"/>
      <c r="B104" s="251"/>
      <c r="C104" s="99"/>
    </row>
    <row r="105" spans="1:3" ht="7.5" customHeight="1">
      <c r="A105" s="118"/>
      <c r="B105" s="134"/>
      <c r="C105" s="18"/>
    </row>
    <row r="106" spans="1:3" ht="14.25" customHeight="1">
      <c r="A106" s="10">
        <v>4</v>
      </c>
      <c r="B106" s="11" t="s">
        <v>18</v>
      </c>
      <c r="C106" s="6">
        <f>SUM(C107+C110+C113)</f>
        <v>0</v>
      </c>
    </row>
    <row r="107" spans="1:3" ht="13.5" customHeight="1" thickBot="1">
      <c r="A107" s="105" t="s">
        <v>13</v>
      </c>
      <c r="B107" s="131" t="s">
        <v>20</v>
      </c>
      <c r="C107" s="19">
        <f>SUM(C108:C109)</f>
        <v>0</v>
      </c>
    </row>
    <row r="108" spans="1:3" ht="6.75" customHeight="1" thickTop="1">
      <c r="A108" s="100"/>
      <c r="B108" s="251"/>
      <c r="C108" s="99"/>
    </row>
    <row r="109" spans="1:3" ht="6" customHeight="1">
      <c r="A109" s="108"/>
      <c r="B109" s="134" t="s">
        <v>25</v>
      </c>
      <c r="C109" s="18"/>
    </row>
    <row r="110" spans="1:3" ht="19.5" customHeight="1" thickBot="1">
      <c r="A110" s="109">
        <v>422</v>
      </c>
      <c r="B110" s="110" t="s">
        <v>96</v>
      </c>
      <c r="C110" s="19">
        <f>SUM(C111:C112)</f>
        <v>0</v>
      </c>
    </row>
    <row r="111" spans="1:3" ht="6" customHeight="1" thickTop="1">
      <c r="A111" s="116"/>
      <c r="B111" s="98"/>
      <c r="C111" s="99"/>
    </row>
    <row r="112" spans="1:3" ht="7.5" customHeight="1">
      <c r="A112" s="116"/>
      <c r="B112" s="96"/>
      <c r="C112" s="18"/>
    </row>
    <row r="113" spans="1:3" ht="18.75" customHeight="1">
      <c r="A113" s="23">
        <v>426</v>
      </c>
      <c r="B113" s="186" t="s">
        <v>22</v>
      </c>
      <c r="C113" s="18">
        <f>SUM(C114:C115)</f>
        <v>0</v>
      </c>
    </row>
    <row r="114" spans="1:3" ht="11.25" customHeight="1">
      <c r="A114" s="167"/>
      <c r="B114" s="14"/>
      <c r="C114" s="18"/>
    </row>
    <row r="115" spans="1:3" ht="8.25" customHeight="1">
      <c r="A115" s="167"/>
      <c r="B115" s="14"/>
      <c r="C115" s="18"/>
    </row>
    <row r="116" spans="1:3" ht="5.25" customHeight="1">
      <c r="A116" s="325"/>
      <c r="B116" s="206"/>
      <c r="C116" s="326"/>
    </row>
    <row r="117" spans="1:3" ht="19.5" customHeight="1">
      <c r="A117" s="150">
        <v>3</v>
      </c>
      <c r="B117" s="76" t="s">
        <v>38</v>
      </c>
      <c r="C117" s="152">
        <f>C8+C99</f>
        <v>0</v>
      </c>
    </row>
    <row r="118" spans="1:3" ht="18" customHeight="1">
      <c r="A118" s="10">
        <v>4</v>
      </c>
      <c r="B118" s="11" t="s">
        <v>39</v>
      </c>
      <c r="C118" s="6">
        <f>C18+C106</f>
        <v>8349625</v>
      </c>
    </row>
    <row r="119" spans="1:3" ht="9" customHeight="1">
      <c r="A119" s="53"/>
      <c r="C119" s="54"/>
    </row>
    <row r="120" spans="1:3" ht="22.5" customHeight="1">
      <c r="A120" s="153"/>
      <c r="B120" s="154" t="s">
        <v>49</v>
      </c>
      <c r="C120" s="155">
        <f>C117+C118</f>
        <v>8349625</v>
      </c>
    </row>
    <row r="121" ht="7.5" customHeight="1">
      <c r="C121" s="71"/>
    </row>
    <row r="122" ht="9" customHeight="1">
      <c r="A122" s="67"/>
    </row>
    <row r="123" spans="1:3" ht="25.5" customHeight="1">
      <c r="A123" s="231" t="s">
        <v>89</v>
      </c>
      <c r="B123" s="67"/>
      <c r="C123" s="65"/>
    </row>
    <row r="124" spans="1:3" ht="14.25" customHeight="1">
      <c r="A124" s="231" t="s">
        <v>236</v>
      </c>
      <c r="B124" s="231"/>
      <c r="C124" s="65"/>
    </row>
    <row r="125" spans="1:3" ht="21" customHeight="1">
      <c r="A125" s="64" t="s">
        <v>48</v>
      </c>
      <c r="B125" s="231"/>
      <c r="C125" s="64"/>
    </row>
    <row r="126" spans="1:3" ht="12.75" customHeight="1">
      <c r="A126" s="59"/>
      <c r="B126" s="64"/>
      <c r="C126" s="60"/>
    </row>
    <row r="127" spans="2:3" ht="9" customHeight="1">
      <c r="B127" s="60"/>
      <c r="C127" s="57"/>
    </row>
    <row r="128" ht="8.25" customHeight="1"/>
    <row r="129" ht="12.75" customHeight="1"/>
    <row r="130" ht="8.25" customHeight="1"/>
    <row r="131" ht="12.75" customHeight="1"/>
    <row r="132" ht="7.5" customHeight="1"/>
    <row r="133" ht="17.25" customHeight="1"/>
    <row r="134" ht="12.75" customHeight="1"/>
    <row r="135" ht="12.75" customHeight="1"/>
    <row r="136" ht="7.5" customHeight="1"/>
    <row r="137" ht="7.5" customHeight="1"/>
    <row r="138" ht="12.75" customHeight="1"/>
    <row r="139" ht="6" customHeight="1"/>
    <row r="140" ht="4.5" customHeight="1"/>
    <row r="141" ht="15.75" customHeight="1"/>
    <row r="142" ht="11.25" customHeight="1"/>
    <row r="143" ht="6.75" customHeight="1"/>
    <row r="144" ht="6.75" customHeight="1"/>
    <row r="145" ht="12.75" customHeight="1"/>
    <row r="146" ht="9" customHeight="1"/>
    <row r="147" ht="4.5" customHeight="1"/>
    <row r="148" ht="16.5" customHeight="1"/>
    <row r="149" ht="9" customHeight="1"/>
    <row r="150" ht="9.75" customHeight="1"/>
    <row r="151" ht="4.5" customHeight="1"/>
    <row r="152" ht="15.75" customHeight="1"/>
    <row r="153" ht="15" customHeight="1"/>
    <row r="154" ht="4.5" customHeight="1"/>
    <row r="155" ht="18" customHeight="1"/>
    <row r="156" ht="6" customHeight="1"/>
    <row r="157" spans="4:252" ht="3" customHeight="1" hidden="1">
      <c r="D157" s="55"/>
      <c r="G157" s="55"/>
      <c r="H157" s="55"/>
      <c r="K157" s="55"/>
      <c r="L157" s="55"/>
      <c r="O157" s="55"/>
      <c r="P157" s="55"/>
      <c r="S157" s="55"/>
      <c r="T157" s="55"/>
      <c r="W157" s="55"/>
      <c r="X157" s="55"/>
      <c r="AA157" s="55"/>
      <c r="AB157" s="55"/>
      <c r="AE157" s="55"/>
      <c r="AF157" s="55"/>
      <c r="AI157" s="55"/>
      <c r="AJ157" s="55"/>
      <c r="AM157" s="55"/>
      <c r="AN157" s="55"/>
      <c r="AQ157" s="55"/>
      <c r="AR157" s="55"/>
      <c r="AU157" s="55"/>
      <c r="AV157" s="55"/>
      <c r="AY157" s="55"/>
      <c r="AZ157" s="55"/>
      <c r="BC157" s="55"/>
      <c r="BD157" s="55"/>
      <c r="BG157" s="55"/>
      <c r="BH157" s="55"/>
      <c r="BK157" s="55"/>
      <c r="BL157" s="55"/>
      <c r="BO157" s="55"/>
      <c r="BP157" s="55"/>
      <c r="BS157" s="55"/>
      <c r="BT157" s="55"/>
      <c r="BW157" s="55"/>
      <c r="BX157" s="55"/>
      <c r="CA157" s="55"/>
      <c r="CB157" s="55"/>
      <c r="CE157" s="55"/>
      <c r="CF157" s="55"/>
      <c r="CI157" s="55"/>
      <c r="CJ157" s="55"/>
      <c r="CM157" s="55"/>
      <c r="CN157" s="55"/>
      <c r="CQ157" s="55"/>
      <c r="CR157" s="55"/>
      <c r="CU157" s="55"/>
      <c r="CV157" s="55"/>
      <c r="CY157" s="55"/>
      <c r="CZ157" s="55"/>
      <c r="DC157" s="55"/>
      <c r="DD157" s="55"/>
      <c r="DG157" s="55"/>
      <c r="DH157" s="55"/>
      <c r="DK157" s="55"/>
      <c r="DL157" s="55"/>
      <c r="DO157" s="55"/>
      <c r="DP157" s="55"/>
      <c r="DS157" s="55"/>
      <c r="DT157" s="55"/>
      <c r="DW157" s="55"/>
      <c r="DX157" s="55"/>
      <c r="EA157" s="55"/>
      <c r="EB157" s="55"/>
      <c r="EE157" s="55"/>
      <c r="EF157" s="55"/>
      <c r="EI157" s="55"/>
      <c r="EJ157" s="55"/>
      <c r="EM157" s="55"/>
      <c r="EN157" s="55"/>
      <c r="EQ157" s="55"/>
      <c r="ER157" s="55"/>
      <c r="EU157" s="55"/>
      <c r="EV157" s="55"/>
      <c r="EY157" s="55"/>
      <c r="EZ157" s="55"/>
      <c r="FC157" s="55"/>
      <c r="FD157" s="55"/>
      <c r="FG157" s="55"/>
      <c r="FH157" s="55"/>
      <c r="FK157" s="55"/>
      <c r="FL157" s="55"/>
      <c r="FO157" s="55"/>
      <c r="FP157" s="55"/>
      <c r="FS157" s="55"/>
      <c r="FT157" s="55"/>
      <c r="FW157" s="55"/>
      <c r="FX157" s="55"/>
      <c r="GA157" s="55"/>
      <c r="GB157" s="55"/>
      <c r="GE157" s="55"/>
      <c r="GF157" s="55"/>
      <c r="GI157" s="55"/>
      <c r="GJ157" s="55"/>
      <c r="GM157" s="55"/>
      <c r="GN157" s="55"/>
      <c r="GQ157" s="55"/>
      <c r="GR157" s="55"/>
      <c r="GU157" s="55"/>
      <c r="GV157" s="55"/>
      <c r="GY157" s="55"/>
      <c r="GZ157" s="55"/>
      <c r="HC157" s="55"/>
      <c r="HD157" s="55"/>
      <c r="HG157" s="55"/>
      <c r="HH157" s="55"/>
      <c r="HK157" s="55"/>
      <c r="HL157" s="55"/>
      <c r="HO157" s="55"/>
      <c r="HP157" s="55"/>
      <c r="HS157" s="55"/>
      <c r="HT157" s="55"/>
      <c r="HW157" s="55"/>
      <c r="HX157" s="55"/>
      <c r="IA157" s="55"/>
      <c r="IB157" s="55"/>
      <c r="IE157" s="55"/>
      <c r="IF157" s="55"/>
      <c r="II157" s="55"/>
      <c r="IJ157" s="55"/>
      <c r="IM157" s="55"/>
      <c r="IN157" s="55"/>
      <c r="IQ157" s="55"/>
      <c r="IR157" s="55"/>
    </row>
    <row r="158" spans="1:3" s="62" customFormat="1" ht="12.75">
      <c r="A158"/>
      <c r="B158"/>
      <c r="C158"/>
    </row>
    <row r="159" spans="1:251" s="62" customFormat="1" ht="12.75">
      <c r="A159"/>
      <c r="B159"/>
      <c r="C159"/>
      <c r="G159" s="63"/>
      <c r="K159" s="63"/>
      <c r="O159" s="63"/>
      <c r="S159" s="63"/>
      <c r="W159" s="63"/>
      <c r="AA159" s="63"/>
      <c r="AE159" s="63"/>
      <c r="AI159" s="63"/>
      <c r="AM159" s="63"/>
      <c r="AQ159" s="63"/>
      <c r="AU159" s="63"/>
      <c r="AY159" s="63"/>
      <c r="BC159" s="63"/>
      <c r="BG159" s="63"/>
      <c r="BK159" s="63"/>
      <c r="BO159" s="63"/>
      <c r="BS159" s="63"/>
      <c r="BW159" s="63"/>
      <c r="CA159" s="63"/>
      <c r="CE159" s="63"/>
      <c r="CI159" s="63"/>
      <c r="CM159" s="63"/>
      <c r="CQ159" s="63"/>
      <c r="CU159" s="63"/>
      <c r="CY159" s="63"/>
      <c r="DC159" s="63"/>
      <c r="DG159" s="63"/>
      <c r="DK159" s="63"/>
      <c r="DO159" s="63"/>
      <c r="DS159" s="63"/>
      <c r="DW159" s="63"/>
      <c r="EA159" s="63"/>
      <c r="EE159" s="63"/>
      <c r="EI159" s="63"/>
      <c r="EM159" s="63"/>
      <c r="EQ159" s="63"/>
      <c r="EU159" s="63"/>
      <c r="EY159" s="63"/>
      <c r="FC159" s="63"/>
      <c r="FG159" s="63"/>
      <c r="FK159" s="63"/>
      <c r="FO159" s="63"/>
      <c r="FS159" s="63"/>
      <c r="FW159" s="63"/>
      <c r="GA159" s="63"/>
      <c r="GE159" s="63"/>
      <c r="GI159" s="63"/>
      <c r="GM159" s="63"/>
      <c r="GQ159" s="63"/>
      <c r="GU159" s="63"/>
      <c r="GY159" s="63"/>
      <c r="HC159" s="63"/>
      <c r="HG159" s="63"/>
      <c r="HK159" s="63"/>
      <c r="HO159" s="63"/>
      <c r="HS159" s="63"/>
      <c r="HW159" s="63"/>
      <c r="IA159" s="63"/>
      <c r="IE159" s="63"/>
      <c r="II159" s="63"/>
      <c r="IM159" s="63"/>
      <c r="IQ159" s="63"/>
    </row>
    <row r="160" spans="1:3" s="62" customFormat="1" ht="12.75">
      <c r="A160"/>
      <c r="B160"/>
      <c r="C160"/>
    </row>
    <row r="161" spans="4:5" ht="12.75">
      <c r="D161" s="58"/>
      <c r="E161" s="58"/>
    </row>
  </sheetData>
  <sheetProtection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&amp;C&amp;[Stranice</oddHeader>
    <oddFooter>&amp;CStranica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106" workbookViewId="0" topLeftCell="A1">
      <selection activeCell="E104" sqref="E104"/>
    </sheetView>
  </sheetViews>
  <sheetFormatPr defaultColWidth="9.140625" defaultRowHeight="12.75"/>
  <cols>
    <col min="1" max="1" width="6.57421875" style="0" customWidth="1"/>
    <col min="2" max="2" width="62.8515625" style="0" customWidth="1"/>
    <col min="3" max="3" width="13.57421875" style="0" customWidth="1"/>
  </cols>
  <sheetData>
    <row r="1" spans="1:3" ht="15" customHeight="1">
      <c r="A1" s="43" t="s">
        <v>131</v>
      </c>
      <c r="B1" s="43" t="s">
        <v>131</v>
      </c>
      <c r="C1" s="45"/>
    </row>
    <row r="2" spans="1:3" ht="17.25" customHeight="1" thickBot="1">
      <c r="A2" s="92" t="s">
        <v>40</v>
      </c>
      <c r="B2" s="93"/>
      <c r="C2" s="46"/>
    </row>
    <row r="3" spans="1:3" ht="20.25" customHeight="1" thickTop="1">
      <c r="A3" s="73"/>
      <c r="B3" s="68" t="s">
        <v>132</v>
      </c>
      <c r="C3" s="86"/>
    </row>
    <row r="4" spans="1:3" ht="35.25" customHeight="1">
      <c r="A4" s="82" t="s">
        <v>41</v>
      </c>
      <c r="B4" s="42" t="s">
        <v>81</v>
      </c>
      <c r="C4" s="304" t="s">
        <v>232</v>
      </c>
    </row>
    <row r="5" spans="1:3" ht="10.5" customHeight="1" thickBot="1">
      <c r="A5" s="87">
        <v>1</v>
      </c>
      <c r="B5" s="87">
        <v>2</v>
      </c>
      <c r="C5" s="87">
        <v>3</v>
      </c>
    </row>
    <row r="6" spans="1:6" ht="6" customHeight="1" thickTop="1">
      <c r="A6" s="30"/>
      <c r="B6" s="31"/>
      <c r="C6" s="32"/>
      <c r="F6" s="56"/>
    </row>
    <row r="7" spans="1:3" ht="16.5" customHeight="1">
      <c r="A7" s="37"/>
      <c r="B7" s="38" t="s">
        <v>15</v>
      </c>
      <c r="C7" s="39">
        <f>C8</f>
        <v>637110</v>
      </c>
    </row>
    <row r="8" spans="1:3" ht="16.5" customHeight="1">
      <c r="A8" s="4">
        <v>3</v>
      </c>
      <c r="B8" s="5" t="s">
        <v>17</v>
      </c>
      <c r="C8" s="6">
        <f>C9+C12</f>
        <v>637110</v>
      </c>
    </row>
    <row r="9" spans="1:3" ht="15">
      <c r="A9" s="105" t="s">
        <v>11</v>
      </c>
      <c r="B9" s="190" t="s">
        <v>23</v>
      </c>
      <c r="C9" s="261">
        <f>SUM(C10:C11)</f>
        <v>108110</v>
      </c>
    </row>
    <row r="10" spans="1:3" ht="27.75" customHeight="1">
      <c r="A10" s="178" t="s">
        <v>72</v>
      </c>
      <c r="B10" s="258" t="s">
        <v>120</v>
      </c>
      <c r="C10" s="234">
        <v>45000</v>
      </c>
    </row>
    <row r="11" spans="1:3" ht="30" customHeight="1">
      <c r="A11" s="178" t="s">
        <v>73</v>
      </c>
      <c r="B11" s="252" t="s">
        <v>94</v>
      </c>
      <c r="C11" s="234">
        <v>63110</v>
      </c>
    </row>
    <row r="12" spans="1:3" ht="22.5" customHeight="1">
      <c r="A12" s="109">
        <v>3232</v>
      </c>
      <c r="B12" s="260" t="s">
        <v>12</v>
      </c>
      <c r="C12" s="245">
        <f>SUM(C13:C15)</f>
        <v>529000</v>
      </c>
    </row>
    <row r="13" spans="1:3" ht="21.75" customHeight="1">
      <c r="A13" s="232">
        <v>32321</v>
      </c>
      <c r="B13" s="259" t="s">
        <v>114</v>
      </c>
      <c r="C13" s="312">
        <v>20000</v>
      </c>
    </row>
    <row r="14" spans="1:3" ht="61.5" customHeight="1">
      <c r="A14" s="233">
        <v>32322</v>
      </c>
      <c r="B14" s="253" t="s">
        <v>203</v>
      </c>
      <c r="C14" s="234">
        <v>489000</v>
      </c>
    </row>
    <row r="15" spans="1:3" ht="18" customHeight="1">
      <c r="A15" s="233">
        <v>32323</v>
      </c>
      <c r="B15" s="253" t="s">
        <v>126</v>
      </c>
      <c r="C15" s="234">
        <v>20000</v>
      </c>
    </row>
    <row r="16" spans="1:3" ht="12.75" customHeight="1">
      <c r="A16" s="120"/>
      <c r="B16" s="121"/>
      <c r="C16" s="122"/>
    </row>
    <row r="17" spans="1:3" ht="14.25" customHeight="1">
      <c r="A17" s="123"/>
      <c r="B17" s="124" t="s">
        <v>14</v>
      </c>
      <c r="C17" s="125">
        <f>C18</f>
        <v>1106010</v>
      </c>
    </row>
    <row r="18" spans="1:3" ht="15">
      <c r="A18" s="126" t="s">
        <v>42</v>
      </c>
      <c r="B18" s="11" t="s">
        <v>18</v>
      </c>
      <c r="C18" s="6">
        <f>C19+C22+C63</f>
        <v>1106010</v>
      </c>
    </row>
    <row r="19" spans="1:3" ht="15.75" thickBot="1">
      <c r="A19" s="105" t="s">
        <v>13</v>
      </c>
      <c r="B19" s="127" t="s">
        <v>33</v>
      </c>
      <c r="C19" s="128">
        <f>SUM(C20:C21)</f>
        <v>0</v>
      </c>
    </row>
    <row r="20" spans="1:3" ht="8.25" customHeight="1" thickTop="1">
      <c r="A20" s="129"/>
      <c r="B20" s="117"/>
      <c r="C20" s="168"/>
    </row>
    <row r="21" spans="1:3" ht="6.75" customHeight="1">
      <c r="A21" s="130"/>
      <c r="B21" s="35"/>
      <c r="C21" s="66"/>
    </row>
    <row r="22" spans="1:3" ht="15">
      <c r="A22" s="20" t="s">
        <v>2</v>
      </c>
      <c r="B22" s="12" t="s">
        <v>36</v>
      </c>
      <c r="C22" s="1">
        <f>C23+C26+C57+C60</f>
        <v>1031010</v>
      </c>
    </row>
    <row r="23" spans="1:3" ht="12" customHeight="1" thickBot="1">
      <c r="A23" s="21" t="s">
        <v>3</v>
      </c>
      <c r="B23" s="131" t="s">
        <v>24</v>
      </c>
      <c r="C23" s="176">
        <f>SUM(C24:C25)</f>
        <v>0</v>
      </c>
    </row>
    <row r="24" spans="1:3" ht="9" customHeight="1" thickTop="1">
      <c r="A24" s="104"/>
      <c r="B24" s="107"/>
      <c r="C24" s="99"/>
    </row>
    <row r="25" spans="1:3" ht="7.5" customHeight="1">
      <c r="A25" s="133"/>
      <c r="B25" s="14"/>
      <c r="C25" s="102"/>
    </row>
    <row r="26" spans="1:3" ht="15.75" thickBot="1">
      <c r="A26" s="21" t="s">
        <v>4</v>
      </c>
      <c r="B26" s="131" t="s">
        <v>99</v>
      </c>
      <c r="C26" s="180">
        <f>C27+C31+C34+C37+C50+C53</f>
        <v>1031010</v>
      </c>
    </row>
    <row r="27" spans="1:3" ht="15" customHeight="1" thickTop="1">
      <c r="A27" s="135" t="s">
        <v>57</v>
      </c>
      <c r="B27" s="158" t="s">
        <v>85</v>
      </c>
      <c r="C27" s="181">
        <f>C28+C29+C30</f>
        <v>20000</v>
      </c>
    </row>
    <row r="28" spans="1:3" ht="79.5" customHeight="1">
      <c r="A28" s="178" t="s">
        <v>75</v>
      </c>
      <c r="B28" s="262" t="s">
        <v>175</v>
      </c>
      <c r="C28" s="179">
        <v>20000</v>
      </c>
    </row>
    <row r="29" spans="1:3" ht="6.75" customHeight="1">
      <c r="A29" s="132"/>
      <c r="B29" s="14"/>
      <c r="C29" s="18"/>
    </row>
    <row r="30" spans="1:3" ht="6.75" customHeight="1">
      <c r="A30" s="132"/>
      <c r="B30" s="14"/>
      <c r="C30" s="18"/>
    </row>
    <row r="31" spans="1:3" ht="14.25">
      <c r="A31" s="135" t="s">
        <v>58</v>
      </c>
      <c r="B31" s="136" t="s">
        <v>87</v>
      </c>
      <c r="C31" s="137">
        <f>SUM(C32:C33)</f>
        <v>0</v>
      </c>
    </row>
    <row r="32" spans="1:3" ht="6" customHeight="1">
      <c r="A32" s="135"/>
      <c r="B32" s="14"/>
      <c r="C32" s="18"/>
    </row>
    <row r="33" spans="1:3" ht="5.25" customHeight="1">
      <c r="A33" s="135"/>
      <c r="B33" s="14"/>
      <c r="C33" s="18"/>
    </row>
    <row r="34" spans="1:3" ht="14.25">
      <c r="A34" s="135" t="s">
        <v>59</v>
      </c>
      <c r="B34" s="136" t="s">
        <v>86</v>
      </c>
      <c r="C34" s="137">
        <f>SUM(C35:C36)</f>
        <v>10720</v>
      </c>
    </row>
    <row r="35" spans="1:3" ht="28.5" customHeight="1">
      <c r="A35" s="237" t="s">
        <v>76</v>
      </c>
      <c r="B35" s="313" t="s">
        <v>164</v>
      </c>
      <c r="C35" s="236">
        <v>10720</v>
      </c>
    </row>
    <row r="36" spans="1:3" ht="9.75" customHeight="1">
      <c r="A36" s="172"/>
      <c r="B36" s="14"/>
      <c r="C36" s="18"/>
    </row>
    <row r="37" spans="1:3" ht="15" customHeight="1">
      <c r="A37" s="140" t="s">
        <v>60</v>
      </c>
      <c r="B37" s="141" t="s">
        <v>82</v>
      </c>
      <c r="C37" s="137">
        <f>SUM(C38:C49)</f>
        <v>953790</v>
      </c>
    </row>
    <row r="38" spans="1:3" ht="15" customHeight="1">
      <c r="A38" s="254" t="s">
        <v>54</v>
      </c>
      <c r="B38" s="197" t="s">
        <v>165</v>
      </c>
      <c r="C38" s="234">
        <v>450000</v>
      </c>
    </row>
    <row r="39" spans="1:3" ht="36" customHeight="1">
      <c r="A39" s="254" t="s">
        <v>54</v>
      </c>
      <c r="B39" s="197" t="s">
        <v>166</v>
      </c>
      <c r="C39" s="234">
        <v>210990</v>
      </c>
    </row>
    <row r="40" spans="1:3" ht="58.5" customHeight="1">
      <c r="A40" s="254" t="s">
        <v>54</v>
      </c>
      <c r="B40" s="197" t="s">
        <v>204</v>
      </c>
      <c r="C40" s="234">
        <v>12000</v>
      </c>
    </row>
    <row r="41" spans="1:3" ht="15" customHeight="1">
      <c r="A41" s="254" t="s">
        <v>54</v>
      </c>
      <c r="B41" s="197" t="s">
        <v>167</v>
      </c>
      <c r="C41" s="234">
        <v>22300</v>
      </c>
    </row>
    <row r="42" spans="1:3" ht="15" customHeight="1">
      <c r="A42" s="254" t="s">
        <v>54</v>
      </c>
      <c r="B42" s="197" t="s">
        <v>168</v>
      </c>
      <c r="C42" s="234">
        <v>24500</v>
      </c>
    </row>
    <row r="43" spans="1:3" ht="18" customHeight="1">
      <c r="A43" s="254" t="s">
        <v>54</v>
      </c>
      <c r="B43" s="197" t="s">
        <v>169</v>
      </c>
      <c r="C43" s="234">
        <v>125000</v>
      </c>
    </row>
    <row r="44" spans="1:3" ht="6.75" customHeight="1">
      <c r="A44" s="254"/>
      <c r="B44" s="287"/>
      <c r="C44" s="267"/>
    </row>
    <row r="45" spans="1:3" ht="9.75" customHeight="1">
      <c r="A45" s="254"/>
      <c r="B45" s="287"/>
      <c r="C45" s="267"/>
    </row>
    <row r="46" spans="1:3" ht="15" customHeight="1">
      <c r="A46" s="254" t="s">
        <v>91</v>
      </c>
      <c r="B46" s="262" t="s">
        <v>170</v>
      </c>
      <c r="C46" s="315">
        <v>35000</v>
      </c>
    </row>
    <row r="47" spans="1:3" ht="30" customHeight="1">
      <c r="A47" s="254" t="s">
        <v>91</v>
      </c>
      <c r="B47" s="262" t="s">
        <v>176</v>
      </c>
      <c r="C47" s="314">
        <v>74000</v>
      </c>
    </row>
    <row r="48" spans="1:3" ht="10.5" customHeight="1">
      <c r="A48" s="254"/>
      <c r="B48" s="287"/>
      <c r="C48" s="267"/>
    </row>
    <row r="49" spans="1:3" ht="8.25" customHeight="1">
      <c r="A49" s="255"/>
      <c r="B49" s="197"/>
      <c r="C49" s="234"/>
    </row>
    <row r="50" spans="1:3" ht="16.5" customHeight="1">
      <c r="A50" s="143" t="s">
        <v>61</v>
      </c>
      <c r="B50" s="141" t="s">
        <v>83</v>
      </c>
      <c r="C50" s="137">
        <f>SUM(C51:C52)</f>
        <v>0</v>
      </c>
    </row>
    <row r="51" spans="1:3" ht="7.5" customHeight="1">
      <c r="A51" s="143"/>
      <c r="B51" s="14"/>
      <c r="C51" s="18"/>
    </row>
    <row r="52" spans="1:3" ht="6.75" customHeight="1">
      <c r="A52" s="143"/>
      <c r="B52" s="14" t="s">
        <v>31</v>
      </c>
      <c r="C52" s="18"/>
    </row>
    <row r="53" spans="1:3" ht="15" customHeight="1">
      <c r="A53" s="143" t="s">
        <v>62</v>
      </c>
      <c r="B53" s="141" t="s">
        <v>84</v>
      </c>
      <c r="C53" s="137">
        <f>SUM(C54:C56)</f>
        <v>46500</v>
      </c>
    </row>
    <row r="54" spans="1:3" ht="15" customHeight="1">
      <c r="A54" s="240" t="s">
        <v>90</v>
      </c>
      <c r="B54" s="287" t="s">
        <v>172</v>
      </c>
      <c r="C54" s="317">
        <v>22000</v>
      </c>
    </row>
    <row r="55" spans="1:3" ht="15" customHeight="1">
      <c r="A55" s="240" t="s">
        <v>171</v>
      </c>
      <c r="B55" s="262" t="s">
        <v>174</v>
      </c>
      <c r="C55" s="317">
        <v>24500</v>
      </c>
    </row>
    <row r="56" spans="1:3" ht="11.25" customHeight="1">
      <c r="A56" s="316"/>
      <c r="B56" s="197"/>
      <c r="C56" s="234"/>
    </row>
    <row r="57" spans="1:3" ht="16.5" customHeight="1" thickBot="1">
      <c r="A57" s="182" t="s">
        <v>5</v>
      </c>
      <c r="B57" s="131" t="s">
        <v>32</v>
      </c>
      <c r="C57" s="183">
        <f>SUM(C58:C59)</f>
        <v>0</v>
      </c>
    </row>
    <row r="58" spans="1:3" ht="9" customHeight="1" thickTop="1">
      <c r="A58" s="104"/>
      <c r="B58" s="134"/>
      <c r="C58" s="184"/>
    </row>
    <row r="59" spans="1:3" ht="4.5" customHeight="1">
      <c r="A59" s="132"/>
      <c r="B59" s="119"/>
      <c r="C59" s="18"/>
    </row>
    <row r="60" spans="1:3" ht="13.5" customHeight="1" thickBot="1">
      <c r="A60" s="185" t="s">
        <v>0</v>
      </c>
      <c r="B60" s="131" t="s">
        <v>26</v>
      </c>
      <c r="C60" s="19">
        <f>SUM(C61:C62)</f>
        <v>0</v>
      </c>
    </row>
    <row r="61" spans="1:3" ht="8.25" customHeight="1" thickTop="1">
      <c r="A61" s="97"/>
      <c r="B61" s="107"/>
      <c r="C61" s="99"/>
    </row>
    <row r="62" spans="1:3" ht="6" customHeight="1">
      <c r="A62" s="103"/>
      <c r="B62" s="14"/>
      <c r="C62" s="18"/>
    </row>
    <row r="63" spans="1:3" ht="15">
      <c r="A63" s="20" t="s">
        <v>6</v>
      </c>
      <c r="B63" s="12" t="s">
        <v>34</v>
      </c>
      <c r="C63" s="1">
        <f>C64+C68</f>
        <v>75000</v>
      </c>
    </row>
    <row r="64" spans="1:3" ht="15">
      <c r="A64" s="21" t="s">
        <v>7</v>
      </c>
      <c r="B64" s="146" t="s">
        <v>27</v>
      </c>
      <c r="C64" s="219">
        <f>SUM(C65:C67)</f>
        <v>75000</v>
      </c>
    </row>
    <row r="65" spans="1:3" ht="26.25" customHeight="1">
      <c r="A65" s="104" t="s">
        <v>70</v>
      </c>
      <c r="B65" s="287" t="s">
        <v>177</v>
      </c>
      <c r="C65" s="317">
        <v>75000</v>
      </c>
    </row>
    <row r="66" spans="1:3" ht="4.5" customHeight="1">
      <c r="A66" s="103"/>
      <c r="B66" s="313"/>
      <c r="C66" s="235"/>
    </row>
    <row r="67" spans="1:3" ht="4.5" customHeight="1">
      <c r="A67" s="294"/>
      <c r="B67" s="292"/>
      <c r="C67" s="293"/>
    </row>
    <row r="68" spans="1:3" ht="16.5" customHeight="1" thickBot="1">
      <c r="A68" s="21" t="s">
        <v>8</v>
      </c>
      <c r="B68" s="131" t="s">
        <v>28</v>
      </c>
      <c r="C68" s="128">
        <f>SUM(C69:C70)</f>
        <v>0</v>
      </c>
    </row>
    <row r="69" spans="1:3" ht="7.5" customHeight="1" thickTop="1">
      <c r="A69" s="104"/>
      <c r="B69" s="14"/>
      <c r="C69" s="18"/>
    </row>
    <row r="70" spans="1:3" ht="9.75" customHeight="1">
      <c r="A70" s="103"/>
      <c r="B70" s="14"/>
      <c r="C70" s="18"/>
    </row>
    <row r="71" spans="1:3" ht="15.75" thickBot="1">
      <c r="A71" s="21" t="s">
        <v>9</v>
      </c>
      <c r="B71" s="131" t="s">
        <v>29</v>
      </c>
      <c r="C71" s="19">
        <f>SUM(C72:C73)</f>
        <v>0</v>
      </c>
    </row>
    <row r="72" spans="1:3" ht="8.25" customHeight="1" thickTop="1">
      <c r="A72" s="97"/>
      <c r="B72" s="107"/>
      <c r="C72" s="99"/>
    </row>
    <row r="73" spans="1:3" ht="5.25" customHeight="1">
      <c r="A73" s="103"/>
      <c r="B73" s="14"/>
      <c r="C73" s="18"/>
    </row>
    <row r="74" spans="1:3" ht="15.75" thickBot="1">
      <c r="A74" s="21" t="s">
        <v>10</v>
      </c>
      <c r="B74" s="131" t="s">
        <v>1</v>
      </c>
      <c r="C74" s="19">
        <f>SUM(C75:C76)</f>
        <v>0</v>
      </c>
    </row>
    <row r="75" spans="1:3" ht="6" customHeight="1" thickTop="1">
      <c r="A75" s="97"/>
      <c r="B75" s="107" t="s">
        <v>25</v>
      </c>
      <c r="C75" s="99"/>
    </row>
    <row r="76" spans="1:3" ht="6" customHeight="1">
      <c r="A76" s="103"/>
      <c r="B76" s="14" t="s">
        <v>25</v>
      </c>
      <c r="C76" s="18"/>
    </row>
    <row r="77" spans="1:3" ht="6.75" customHeight="1">
      <c r="A77" s="7"/>
      <c r="B77" s="8"/>
      <c r="C77" s="2"/>
    </row>
    <row r="78" spans="1:3" ht="18.75" customHeight="1">
      <c r="A78" s="149"/>
      <c r="B78" s="34" t="s">
        <v>16</v>
      </c>
      <c r="C78" s="125">
        <f>C79</f>
        <v>342890</v>
      </c>
    </row>
    <row r="79" spans="1:3" ht="15">
      <c r="A79" s="150">
        <v>3</v>
      </c>
      <c r="B79" s="151" t="s">
        <v>17</v>
      </c>
      <c r="C79" s="152">
        <f>SUM(C80+C83)</f>
        <v>342890</v>
      </c>
    </row>
    <row r="80" spans="1:3" ht="15.75" thickBot="1">
      <c r="A80" s="105" t="s">
        <v>11</v>
      </c>
      <c r="B80" s="131" t="s">
        <v>19</v>
      </c>
      <c r="C80" s="19">
        <f>SUM(C81:C82)</f>
        <v>0</v>
      </c>
    </row>
    <row r="81" spans="1:3" ht="5.25" customHeight="1" thickTop="1">
      <c r="A81" s="111"/>
      <c r="B81" s="107"/>
      <c r="C81" s="99"/>
    </row>
    <row r="82" spans="1:3" ht="6" customHeight="1">
      <c r="A82" s="111"/>
      <c r="B82" s="14"/>
      <c r="C82" s="18"/>
    </row>
    <row r="83" spans="1:3" ht="15.75" customHeight="1">
      <c r="A83" s="109">
        <v>3232</v>
      </c>
      <c r="B83" s="186" t="s">
        <v>12</v>
      </c>
      <c r="C83" s="1">
        <f>SUM(C84:C87)</f>
        <v>342890</v>
      </c>
    </row>
    <row r="84" spans="1:3" ht="28.5" customHeight="1">
      <c r="A84" s="256">
        <v>32389</v>
      </c>
      <c r="B84" s="197" t="s">
        <v>121</v>
      </c>
      <c r="C84" s="234">
        <v>318000</v>
      </c>
    </row>
    <row r="85" spans="1:3" ht="27" customHeight="1">
      <c r="A85" s="239">
        <v>32389</v>
      </c>
      <c r="B85" s="197" t="s">
        <v>122</v>
      </c>
      <c r="C85" s="234">
        <v>24890</v>
      </c>
    </row>
    <row r="86" spans="1:3" ht="4.5" customHeight="1">
      <c r="A86" s="233"/>
      <c r="B86" s="238"/>
      <c r="C86" s="235"/>
    </row>
    <row r="87" spans="1:3" ht="8.25" customHeight="1">
      <c r="A87" s="187"/>
      <c r="B87" s="14"/>
      <c r="C87" s="188"/>
    </row>
    <row r="88" spans="1:3" ht="19.5" customHeight="1">
      <c r="A88" s="10">
        <v>4</v>
      </c>
      <c r="B88" s="11" t="s">
        <v>18</v>
      </c>
      <c r="C88" s="6">
        <f>SUM(C89+C92+C97)</f>
        <v>43990</v>
      </c>
    </row>
    <row r="89" spans="1:3" ht="13.5" customHeight="1">
      <c r="A89" s="105" t="s">
        <v>13</v>
      </c>
      <c r="B89" s="146" t="s">
        <v>20</v>
      </c>
      <c r="C89" s="147">
        <f>SUM(C90:C91)</f>
        <v>0</v>
      </c>
    </row>
    <row r="90" spans="1:3" ht="9" customHeight="1">
      <c r="A90" s="295"/>
      <c r="B90" s="296"/>
      <c r="C90" s="288"/>
    </row>
    <row r="91" spans="1:3" ht="6.75" customHeight="1">
      <c r="A91" s="108"/>
      <c r="B91" s="134" t="s">
        <v>25</v>
      </c>
      <c r="C91" s="102"/>
    </row>
    <row r="92" spans="1:3" ht="18" customHeight="1">
      <c r="A92" s="109">
        <v>422</v>
      </c>
      <c r="B92" s="218" t="s">
        <v>100</v>
      </c>
      <c r="C92" s="219">
        <f>SUM(C93:C96)</f>
        <v>43990</v>
      </c>
    </row>
    <row r="93" spans="1:3" ht="13.5" customHeight="1">
      <c r="A93" s="256">
        <v>42211</v>
      </c>
      <c r="B93" s="257" t="s">
        <v>173</v>
      </c>
      <c r="C93" s="234">
        <v>24990</v>
      </c>
    </row>
    <row r="94" spans="1:3" ht="36" customHeight="1">
      <c r="A94" s="256">
        <v>42211</v>
      </c>
      <c r="B94" s="197" t="s">
        <v>205</v>
      </c>
      <c r="C94" s="234">
        <v>19000</v>
      </c>
    </row>
    <row r="95" spans="1:3" ht="13.5" customHeight="1">
      <c r="A95" s="256"/>
      <c r="B95" s="257"/>
      <c r="C95" s="234"/>
    </row>
    <row r="96" spans="1:3" ht="18.75" customHeight="1" thickBot="1">
      <c r="A96" s="109">
        <v>426</v>
      </c>
      <c r="B96" s="110" t="s">
        <v>22</v>
      </c>
      <c r="C96" s="128">
        <f>SUM(C97:C97)</f>
        <v>0</v>
      </c>
    </row>
    <row r="97" spans="1:3" ht="9.75" customHeight="1" thickTop="1">
      <c r="A97" s="167"/>
      <c r="B97" s="107"/>
      <c r="C97" s="66"/>
    </row>
    <row r="98" spans="1:3" ht="8.25" customHeight="1">
      <c r="A98" s="7"/>
      <c r="B98" s="8"/>
      <c r="C98" s="102"/>
    </row>
    <row r="99" spans="1:3" ht="18.75" customHeight="1">
      <c r="A99" s="4">
        <v>3</v>
      </c>
      <c r="B99" s="5" t="s">
        <v>38</v>
      </c>
      <c r="C99" s="6">
        <f>C7+C78</f>
        <v>980000</v>
      </c>
    </row>
    <row r="100" spans="1:3" ht="18.75" customHeight="1">
      <c r="A100" s="10">
        <v>4</v>
      </c>
      <c r="B100" s="11" t="s">
        <v>39</v>
      </c>
      <c r="C100" s="6">
        <f>C18+C88</f>
        <v>1150000</v>
      </c>
    </row>
    <row r="101" spans="1:2" ht="7.5" customHeight="1">
      <c r="A101" s="7"/>
      <c r="B101" s="8"/>
    </row>
    <row r="102" spans="1:3" ht="21" customHeight="1">
      <c r="A102" s="189"/>
      <c r="B102" s="154" t="s">
        <v>133</v>
      </c>
      <c r="C102" s="155">
        <f>C7+C18+C79+C89+C92+C96</f>
        <v>2130000</v>
      </c>
    </row>
    <row r="103" ht="18" customHeight="1"/>
    <row r="104" ht="12" customHeight="1"/>
    <row r="105" spans="1:2" ht="16.5" customHeight="1">
      <c r="A105" s="231" t="s">
        <v>89</v>
      </c>
      <c r="B105" s="231"/>
    </row>
    <row r="106" spans="1:2" s="62" customFormat="1" ht="16.5" customHeight="1">
      <c r="A106" s="231" t="s">
        <v>236</v>
      </c>
      <c r="B106" s="231"/>
    </row>
    <row r="107" spans="1:2" s="62" customFormat="1" ht="12.75">
      <c r="A107" s="64" t="s">
        <v>48</v>
      </c>
      <c r="B107" s="64"/>
    </row>
    <row r="108" spans="1:4" s="62" customFormat="1" ht="12.75">
      <c r="A108"/>
      <c r="B108"/>
      <c r="C108" s="61"/>
      <c r="D108" s="6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&amp;COVBHPKNIN&amp;R&amp;P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71">
      <selection activeCell="C65" sqref="C65"/>
    </sheetView>
  </sheetViews>
  <sheetFormatPr defaultColWidth="9.140625" defaultRowHeight="12.75"/>
  <cols>
    <col min="1" max="1" width="7.28125" style="0" customWidth="1"/>
    <col min="2" max="2" width="64.140625" style="0" customWidth="1"/>
    <col min="3" max="3" width="13.00390625" style="0" customWidth="1"/>
  </cols>
  <sheetData>
    <row r="1" spans="1:3" ht="15" customHeight="1">
      <c r="A1" s="43" t="s">
        <v>134</v>
      </c>
      <c r="B1" s="43" t="s">
        <v>131</v>
      </c>
      <c r="C1" s="45"/>
    </row>
    <row r="2" spans="1:3" ht="15.75" thickBot="1">
      <c r="A2" s="92" t="s">
        <v>40</v>
      </c>
      <c r="B2" s="93"/>
      <c r="C2" s="70"/>
    </row>
    <row r="3" spans="1:3" ht="23.25" customHeight="1" thickTop="1">
      <c r="A3" s="73"/>
      <c r="B3" s="68" t="s">
        <v>53</v>
      </c>
      <c r="C3" s="86"/>
    </row>
    <row r="4" spans="1:3" ht="32.25" customHeight="1">
      <c r="A4" s="191" t="s">
        <v>41</v>
      </c>
      <c r="B4" s="192" t="s">
        <v>52</v>
      </c>
      <c r="C4" s="304" t="s">
        <v>245</v>
      </c>
    </row>
    <row r="5" spans="1:3" ht="13.5" customHeight="1" thickBot="1">
      <c r="A5" s="193">
        <v>1</v>
      </c>
      <c r="B5" s="193">
        <v>2</v>
      </c>
      <c r="C5" s="193">
        <v>3</v>
      </c>
    </row>
    <row r="6" spans="1:3" ht="5.25" customHeight="1" thickTop="1">
      <c r="A6" s="194"/>
      <c r="B6" s="194"/>
      <c r="C6" s="194"/>
    </row>
    <row r="7" spans="1:3" ht="19.5" customHeight="1">
      <c r="A7" s="149"/>
      <c r="B7" s="33" t="s">
        <v>15</v>
      </c>
      <c r="C7" s="3">
        <f>C8</f>
        <v>800000</v>
      </c>
    </row>
    <row r="8" spans="1:3" ht="16.5" customHeight="1">
      <c r="A8" s="4">
        <v>3</v>
      </c>
      <c r="B8" s="5" t="s">
        <v>17</v>
      </c>
      <c r="C8" s="6">
        <f>C9+C11</f>
        <v>800000</v>
      </c>
    </row>
    <row r="9" spans="1:3" ht="15.75" thickBot="1">
      <c r="A9" s="105" t="s">
        <v>11</v>
      </c>
      <c r="B9" s="106" t="s">
        <v>23</v>
      </c>
      <c r="C9" s="19">
        <f>SUM(C10:C10)</f>
        <v>15000</v>
      </c>
    </row>
    <row r="10" spans="1:3" ht="25.5" customHeight="1" thickTop="1">
      <c r="A10" s="111" t="s">
        <v>74</v>
      </c>
      <c r="B10" s="14" t="s">
        <v>101</v>
      </c>
      <c r="C10" s="18">
        <v>15000</v>
      </c>
    </row>
    <row r="11" spans="1:3" ht="15.75" thickBot="1">
      <c r="A11" s="109">
        <v>3232</v>
      </c>
      <c r="B11" s="110" t="s">
        <v>12</v>
      </c>
      <c r="C11" s="19">
        <f>SUM(C12:C15)</f>
        <v>785000</v>
      </c>
    </row>
    <row r="12" spans="1:3" ht="70.5" customHeight="1" thickTop="1">
      <c r="A12" s="112"/>
      <c r="B12" s="195" t="s">
        <v>124</v>
      </c>
      <c r="C12" s="170"/>
    </row>
    <row r="13" spans="1:3" ht="27" customHeight="1">
      <c r="A13" s="196">
        <v>32321</v>
      </c>
      <c r="B13" s="197" t="s">
        <v>78</v>
      </c>
      <c r="C13" s="18">
        <v>435000</v>
      </c>
    </row>
    <row r="14" spans="1:3" ht="33.75" customHeight="1">
      <c r="A14" s="196">
        <v>32322</v>
      </c>
      <c r="B14" s="197" t="s">
        <v>79</v>
      </c>
      <c r="C14" s="18">
        <v>50000</v>
      </c>
    </row>
    <row r="15" spans="1:3" ht="17.25" customHeight="1">
      <c r="A15" s="167">
        <v>32323</v>
      </c>
      <c r="B15" s="197" t="s">
        <v>80</v>
      </c>
      <c r="C15" s="18">
        <v>300000</v>
      </c>
    </row>
    <row r="16" spans="1:3" ht="5.25" customHeight="1">
      <c r="A16" s="108"/>
      <c r="B16" s="14"/>
      <c r="C16" s="18"/>
    </row>
    <row r="17" spans="1:3" ht="2.25" customHeight="1">
      <c r="A17" s="198"/>
      <c r="B17" s="14"/>
      <c r="C17" s="18"/>
    </row>
    <row r="18" spans="1:3" ht="4.5" customHeight="1">
      <c r="A18" s="120"/>
      <c r="B18" s="121"/>
      <c r="C18" s="122"/>
    </row>
    <row r="19" spans="1:3" ht="15">
      <c r="A19" s="123"/>
      <c r="B19" s="124" t="s">
        <v>14</v>
      </c>
      <c r="C19" s="125">
        <f>C20</f>
        <v>640000</v>
      </c>
    </row>
    <row r="20" spans="1:3" ht="15">
      <c r="A20" s="126" t="s">
        <v>42</v>
      </c>
      <c r="B20" s="11" t="s">
        <v>18</v>
      </c>
      <c r="C20" s="6">
        <f>C21+C24+C61</f>
        <v>640000</v>
      </c>
    </row>
    <row r="21" spans="1:3" ht="15.75" thickBot="1">
      <c r="A21" s="105" t="s">
        <v>13</v>
      </c>
      <c r="B21" s="127" t="s">
        <v>33</v>
      </c>
      <c r="C21" s="128">
        <f>SUM(C22:C23)</f>
        <v>0</v>
      </c>
    </row>
    <row r="22" spans="1:3" ht="4.5" customHeight="1" thickTop="1">
      <c r="A22" s="129"/>
      <c r="B22" s="117" t="s">
        <v>25</v>
      </c>
      <c r="C22" s="168"/>
    </row>
    <row r="23" spans="1:3" ht="5.25" customHeight="1">
      <c r="A23" s="199"/>
      <c r="B23" s="200" t="s">
        <v>25</v>
      </c>
      <c r="C23" s="66"/>
    </row>
    <row r="24" spans="1:3" ht="15">
      <c r="A24" s="20" t="s">
        <v>2</v>
      </c>
      <c r="B24" s="12" t="s">
        <v>36</v>
      </c>
      <c r="C24" s="66">
        <f>SUM(C25+C31+C55+C58)</f>
        <v>468000</v>
      </c>
    </row>
    <row r="25" spans="1:3" ht="15.75" thickBot="1">
      <c r="A25" s="21" t="s">
        <v>3</v>
      </c>
      <c r="B25" s="131" t="s">
        <v>24</v>
      </c>
      <c r="C25" s="19">
        <f>SUM(C26:C30)</f>
        <v>0</v>
      </c>
    </row>
    <row r="26" spans="1:3" ht="3" customHeight="1" thickTop="1">
      <c r="A26" s="132"/>
      <c r="B26" s="169"/>
      <c r="C26" s="170"/>
    </row>
    <row r="27" spans="1:3" ht="3" customHeight="1">
      <c r="A27" s="132"/>
      <c r="B27" s="117"/>
      <c r="C27" s="114"/>
    </row>
    <row r="28" spans="1:3" ht="3" customHeight="1" hidden="1">
      <c r="A28" s="132"/>
      <c r="B28" s="117"/>
      <c r="C28" s="114"/>
    </row>
    <row r="29" spans="1:3" ht="3" customHeight="1" hidden="1">
      <c r="A29" s="132"/>
      <c r="B29" s="117"/>
      <c r="C29" s="114"/>
    </row>
    <row r="30" spans="1:3" ht="3" customHeight="1" hidden="1">
      <c r="A30" s="133"/>
      <c r="B30" s="134" t="s">
        <v>25</v>
      </c>
      <c r="C30" s="102"/>
    </row>
    <row r="31" spans="1:3" ht="19.5" customHeight="1" thickBot="1">
      <c r="A31" s="21" t="s">
        <v>4</v>
      </c>
      <c r="B31" s="131" t="s">
        <v>102</v>
      </c>
      <c r="C31" s="201">
        <f>C32+C35+C38+C41+C49+C52</f>
        <v>318000</v>
      </c>
    </row>
    <row r="32" spans="1:6" ht="9.75" customHeight="1" thickTop="1">
      <c r="A32" s="202" t="s">
        <v>57</v>
      </c>
      <c r="B32" s="136" t="s">
        <v>85</v>
      </c>
      <c r="C32" s="137">
        <f>SUM(C33:C34)</f>
        <v>50000</v>
      </c>
      <c r="F32" s="56"/>
    </row>
    <row r="33" spans="1:3" ht="68.25" customHeight="1">
      <c r="A33" s="104" t="s">
        <v>75</v>
      </c>
      <c r="B33" s="330" t="s">
        <v>233</v>
      </c>
      <c r="C33" s="18">
        <v>50000</v>
      </c>
    </row>
    <row r="34" spans="1:3" ht="1.5" customHeight="1">
      <c r="A34" s="104"/>
      <c r="B34" s="14"/>
      <c r="C34" s="18"/>
    </row>
    <row r="35" spans="1:3" ht="14.25">
      <c r="A35" s="202" t="s">
        <v>58</v>
      </c>
      <c r="B35" s="136" t="s">
        <v>64</v>
      </c>
      <c r="C35" s="137">
        <f>SUM(C36:C37)</f>
        <v>0</v>
      </c>
    </row>
    <row r="36" spans="1:4" ht="3" customHeight="1">
      <c r="A36" s="132"/>
      <c r="B36" s="14"/>
      <c r="C36" s="18"/>
      <c r="D36" s="36"/>
    </row>
    <row r="37" spans="1:3" ht="3" customHeight="1">
      <c r="A37" s="132"/>
      <c r="B37" s="14"/>
      <c r="C37" s="18"/>
    </row>
    <row r="38" spans="1:3" ht="14.25">
      <c r="A38" s="202" t="s">
        <v>59</v>
      </c>
      <c r="B38" s="136" t="s">
        <v>65</v>
      </c>
      <c r="C38" s="137">
        <f>SUM(C39:C40)</f>
        <v>0</v>
      </c>
    </row>
    <row r="39" spans="1:3" ht="25.5" customHeight="1">
      <c r="A39" s="104" t="s">
        <v>76</v>
      </c>
      <c r="B39" s="14" t="s">
        <v>248</v>
      </c>
      <c r="C39" s="18">
        <v>0</v>
      </c>
    </row>
    <row r="40" spans="1:3" ht="1.5" customHeight="1">
      <c r="A40" s="133"/>
      <c r="B40" s="14"/>
      <c r="C40" s="18"/>
    </row>
    <row r="41" spans="1:3" ht="18.75" customHeight="1">
      <c r="A41" s="203" t="s">
        <v>60</v>
      </c>
      <c r="B41" s="141" t="s">
        <v>82</v>
      </c>
      <c r="C41" s="137">
        <f>SUM(C42:C48)</f>
        <v>268000</v>
      </c>
    </row>
    <row r="42" spans="1:3" ht="27.75" customHeight="1">
      <c r="A42" s="104" t="s">
        <v>54</v>
      </c>
      <c r="B42" s="14" t="s">
        <v>244</v>
      </c>
      <c r="C42" s="18">
        <v>0</v>
      </c>
    </row>
    <row r="43" spans="1:3" ht="32.25" customHeight="1">
      <c r="A43" s="104" t="s">
        <v>54</v>
      </c>
      <c r="B43" s="14" t="s">
        <v>240</v>
      </c>
      <c r="C43" s="18">
        <v>81000</v>
      </c>
    </row>
    <row r="44" spans="1:3" ht="32.25" customHeight="1">
      <c r="A44" s="104" t="s">
        <v>54</v>
      </c>
      <c r="B44" s="14" t="s">
        <v>241</v>
      </c>
      <c r="C44" s="18">
        <v>43000</v>
      </c>
    </row>
    <row r="45" spans="1:3" ht="33" customHeight="1">
      <c r="A45" s="104" t="s">
        <v>54</v>
      </c>
      <c r="B45" s="329" t="s">
        <v>237</v>
      </c>
      <c r="C45" s="18">
        <v>50000</v>
      </c>
    </row>
    <row r="46" spans="1:3" ht="87" customHeight="1">
      <c r="A46" s="104" t="s">
        <v>91</v>
      </c>
      <c r="B46" s="328" t="s">
        <v>247</v>
      </c>
      <c r="C46" s="18">
        <v>94000</v>
      </c>
    </row>
    <row r="47" spans="1:3" ht="3.75" customHeight="1">
      <c r="A47" s="104"/>
      <c r="B47" s="14"/>
      <c r="C47" s="18"/>
    </row>
    <row r="48" spans="1:3" ht="2.25" customHeight="1">
      <c r="A48" s="104"/>
      <c r="B48" s="200"/>
      <c r="C48" s="204"/>
    </row>
    <row r="49" spans="1:3" ht="14.25">
      <c r="A49" s="205" t="s">
        <v>61</v>
      </c>
      <c r="B49" s="144" t="s">
        <v>83</v>
      </c>
      <c r="C49" s="137">
        <f>SUM(C50:C51)</f>
        <v>0</v>
      </c>
    </row>
    <row r="50" spans="1:3" ht="5.25" customHeight="1" hidden="1">
      <c r="A50" s="142"/>
      <c r="B50" s="206" t="s">
        <v>31</v>
      </c>
      <c r="C50" s="18"/>
    </row>
    <row r="51" spans="1:3" ht="0.75" customHeight="1">
      <c r="A51" s="142"/>
      <c r="B51" s="96"/>
      <c r="C51" s="18"/>
    </row>
    <row r="52" spans="1:3" ht="13.5" customHeight="1">
      <c r="A52" s="205" t="s">
        <v>62</v>
      </c>
      <c r="B52" s="141" t="s">
        <v>84</v>
      </c>
      <c r="C52" s="137">
        <f>SUM(C53:C54)</f>
        <v>0</v>
      </c>
    </row>
    <row r="53" spans="1:3" ht="3.75" customHeight="1" hidden="1">
      <c r="A53" s="104"/>
      <c r="B53" s="14"/>
      <c r="C53" s="18"/>
    </row>
    <row r="54" spans="1:3" ht="3.75" customHeight="1" hidden="1">
      <c r="A54" s="142"/>
      <c r="B54" s="14"/>
      <c r="C54" s="18"/>
    </row>
    <row r="55" spans="1:3" ht="15.75" thickBot="1">
      <c r="A55" s="21" t="s">
        <v>5</v>
      </c>
      <c r="B55" s="131" t="s">
        <v>32</v>
      </c>
      <c r="C55" s="128">
        <f>SUM(C56:C57)</f>
        <v>150000</v>
      </c>
    </row>
    <row r="56" spans="1:3" ht="19.5" customHeight="1" thickTop="1">
      <c r="A56" s="104" t="s">
        <v>55</v>
      </c>
      <c r="B56" s="107" t="s">
        <v>234</v>
      </c>
      <c r="C56" s="99">
        <v>150000</v>
      </c>
    </row>
    <row r="57" spans="1:3" ht="3" customHeight="1">
      <c r="A57" s="207"/>
      <c r="B57" s="134"/>
      <c r="C57" s="102"/>
    </row>
    <row r="58" spans="1:3" ht="15.75" thickBot="1">
      <c r="A58" s="21" t="s">
        <v>0</v>
      </c>
      <c r="B58" s="131" t="s">
        <v>26</v>
      </c>
      <c r="C58" s="19">
        <f>SUM(C59:C60)</f>
        <v>0</v>
      </c>
    </row>
    <row r="59" spans="1:3" ht="3.75" customHeight="1" thickTop="1">
      <c r="A59" s="97"/>
      <c r="B59" s="107"/>
      <c r="C59" s="99"/>
    </row>
    <row r="60" spans="1:3" ht="5.25" customHeight="1">
      <c r="A60" s="103"/>
      <c r="B60" s="14"/>
      <c r="C60" s="18"/>
    </row>
    <row r="61" spans="1:3" ht="15">
      <c r="A61" s="20" t="s">
        <v>6</v>
      </c>
      <c r="B61" s="12" t="s">
        <v>34</v>
      </c>
      <c r="C61" s="1">
        <f>SUM(C62+C67+C70+C73)</f>
        <v>172000</v>
      </c>
    </row>
    <row r="62" spans="1:3" ht="15.75" thickBot="1">
      <c r="A62" s="21" t="s">
        <v>7</v>
      </c>
      <c r="B62" s="131" t="s">
        <v>27</v>
      </c>
      <c r="C62" s="19">
        <f>SUM(C63:C66)</f>
        <v>172000</v>
      </c>
    </row>
    <row r="63" spans="1:3" ht="56.25" customHeight="1" thickTop="1">
      <c r="A63" s="104" t="s">
        <v>70</v>
      </c>
      <c r="B63" s="107" t="s">
        <v>238</v>
      </c>
      <c r="C63" s="99">
        <v>87000</v>
      </c>
    </row>
    <row r="64" spans="1:3" ht="31.5" customHeight="1">
      <c r="A64" s="208" t="s">
        <v>70</v>
      </c>
      <c r="B64" s="138" t="s">
        <v>242</v>
      </c>
      <c r="C64" s="139">
        <v>85000</v>
      </c>
    </row>
    <row r="65" spans="1:3" ht="4.5" customHeight="1">
      <c r="A65" s="97"/>
      <c r="B65" s="117"/>
      <c r="C65" s="157"/>
    </row>
    <row r="66" spans="1:3" ht="4.5" customHeight="1" hidden="1">
      <c r="A66" s="103"/>
      <c r="B66" s="134"/>
      <c r="C66" s="159"/>
    </row>
    <row r="67" spans="1:3" ht="15.75" thickBot="1">
      <c r="A67" s="185" t="s">
        <v>8</v>
      </c>
      <c r="B67" s="175" t="s">
        <v>28</v>
      </c>
      <c r="C67" s="176">
        <f>SUM(C68:C69)</f>
        <v>0</v>
      </c>
    </row>
    <row r="68" spans="1:3" ht="7.5" customHeight="1" thickTop="1">
      <c r="A68" s="97"/>
      <c r="B68" s="107"/>
      <c r="C68" s="99"/>
    </row>
    <row r="69" spans="1:3" ht="1.5" customHeight="1">
      <c r="A69" s="103"/>
      <c r="B69" s="14"/>
      <c r="C69" s="18"/>
    </row>
    <row r="70" spans="1:3" ht="15.75" thickBot="1">
      <c r="A70" s="21" t="s">
        <v>9</v>
      </c>
      <c r="B70" s="131" t="s">
        <v>29</v>
      </c>
      <c r="C70" s="19">
        <f>SUM(C71:C72)</f>
        <v>0</v>
      </c>
    </row>
    <row r="71" spans="1:3" ht="5.25" customHeight="1" thickTop="1">
      <c r="A71" s="97"/>
      <c r="B71" s="107"/>
      <c r="C71" s="99"/>
    </row>
    <row r="72" spans="1:3" ht="6" customHeight="1">
      <c r="A72" s="103"/>
      <c r="B72" s="14" t="s">
        <v>25</v>
      </c>
      <c r="C72" s="18"/>
    </row>
    <row r="73" spans="1:3" ht="15.75" thickBot="1">
      <c r="A73" s="21" t="s">
        <v>10</v>
      </c>
      <c r="B73" s="131" t="s">
        <v>1</v>
      </c>
      <c r="C73" s="19">
        <f>SUM(C74:C75)</f>
        <v>0</v>
      </c>
    </row>
    <row r="74" spans="1:3" ht="4.5" customHeight="1" thickTop="1">
      <c r="A74" s="97"/>
      <c r="B74" s="107"/>
      <c r="C74" s="99"/>
    </row>
    <row r="75" spans="1:3" ht="3" customHeight="1">
      <c r="A75" s="103"/>
      <c r="B75" s="14"/>
      <c r="C75" s="18"/>
    </row>
    <row r="76" spans="1:3" ht="0.75" customHeight="1" hidden="1">
      <c r="A76" s="7"/>
      <c r="B76" s="8"/>
      <c r="C76" s="2"/>
    </row>
    <row r="77" spans="1:3" ht="15" customHeight="1">
      <c r="A77" s="209"/>
      <c r="B77" s="34" t="s">
        <v>16</v>
      </c>
      <c r="C77" s="210">
        <f>C78+C85</f>
        <v>60000</v>
      </c>
    </row>
    <row r="78" spans="1:3" ht="15">
      <c r="A78" s="150">
        <v>3</v>
      </c>
      <c r="B78" s="151" t="s">
        <v>17</v>
      </c>
      <c r="C78" s="152">
        <f>SUM(C79+C82)</f>
        <v>40000</v>
      </c>
    </row>
    <row r="79" spans="1:3" ht="15.75" thickBot="1">
      <c r="A79" s="105" t="s">
        <v>11</v>
      </c>
      <c r="B79" s="131" t="s">
        <v>19</v>
      </c>
      <c r="C79" s="19">
        <f>SUM(C80:C81)</f>
        <v>0</v>
      </c>
    </row>
    <row r="80" spans="1:3" ht="3.75" customHeight="1" thickTop="1">
      <c r="A80" s="100"/>
      <c r="B80" s="107"/>
      <c r="C80" s="99"/>
    </row>
    <row r="81" spans="1:3" ht="3.75" customHeight="1" hidden="1">
      <c r="A81" s="108"/>
      <c r="B81" s="14"/>
      <c r="C81" s="18"/>
    </row>
    <row r="82" spans="1:3" ht="15.75" thickBot="1">
      <c r="A82" s="109">
        <v>3232</v>
      </c>
      <c r="B82" s="110" t="s">
        <v>12</v>
      </c>
      <c r="C82" s="19">
        <f>SUM(C83:C84)</f>
        <v>40000</v>
      </c>
    </row>
    <row r="83" spans="1:3" ht="27.75" customHeight="1" thickTop="1">
      <c r="A83" s="196">
        <v>32389</v>
      </c>
      <c r="B83" s="107" t="s">
        <v>235</v>
      </c>
      <c r="C83" s="99">
        <v>40000</v>
      </c>
    </row>
    <row r="84" spans="1:3" ht="3" customHeight="1">
      <c r="A84" s="118"/>
      <c r="B84" s="14"/>
      <c r="C84" s="18"/>
    </row>
    <row r="85" spans="1:3" ht="15">
      <c r="A85" s="10">
        <v>4</v>
      </c>
      <c r="B85" s="11" t="s">
        <v>18</v>
      </c>
      <c r="C85" s="6">
        <f>SUM(C86+C89+C93)</f>
        <v>20000</v>
      </c>
    </row>
    <row r="86" spans="1:3" ht="11.25" customHeight="1" thickBot="1">
      <c r="A86" s="105" t="s">
        <v>13</v>
      </c>
      <c r="B86" s="131" t="s">
        <v>20</v>
      </c>
      <c r="C86" s="19">
        <f>SUM(C87:C88)</f>
        <v>0</v>
      </c>
    </row>
    <row r="87" spans="1:3" ht="5.25" customHeight="1" hidden="1" thickTop="1">
      <c r="A87" s="100"/>
      <c r="B87" s="107"/>
      <c r="C87" s="99"/>
    </row>
    <row r="88" spans="1:3" ht="1.5" customHeight="1" thickTop="1">
      <c r="A88" s="108"/>
      <c r="B88" s="14"/>
      <c r="C88" s="18"/>
    </row>
    <row r="89" spans="1:3" ht="15.75" thickBot="1">
      <c r="A89" s="109">
        <v>422</v>
      </c>
      <c r="B89" s="110" t="s">
        <v>103</v>
      </c>
      <c r="C89" s="19">
        <f>SUM(C90:C92)</f>
        <v>20000</v>
      </c>
    </row>
    <row r="90" spans="1:3" ht="28.5" customHeight="1" thickTop="1">
      <c r="A90" s="167">
        <v>42211</v>
      </c>
      <c r="B90" s="107" t="s">
        <v>129</v>
      </c>
      <c r="C90" s="99">
        <v>15000</v>
      </c>
    </row>
    <row r="91" spans="1:3" ht="27" customHeight="1">
      <c r="A91" s="167">
        <v>42211</v>
      </c>
      <c r="B91" s="14" t="s">
        <v>130</v>
      </c>
      <c r="C91" s="102">
        <v>5000</v>
      </c>
    </row>
    <row r="92" spans="1:3" ht="4.5" customHeight="1">
      <c r="A92" s="167"/>
      <c r="B92" s="117"/>
      <c r="C92" s="18"/>
    </row>
    <row r="93" spans="1:3" ht="15.75" thickBot="1">
      <c r="A93" s="109">
        <v>426</v>
      </c>
      <c r="B93" s="110" t="s">
        <v>22</v>
      </c>
      <c r="C93" s="19">
        <f>SUM(C94:C95)</f>
        <v>0</v>
      </c>
    </row>
    <row r="94" spans="1:3" ht="15" customHeight="1" thickTop="1">
      <c r="A94" s="167">
        <v>42621</v>
      </c>
      <c r="B94" s="242" t="s">
        <v>243</v>
      </c>
      <c r="C94" s="99">
        <v>0</v>
      </c>
    </row>
    <row r="95" spans="1:3" ht="2.25" customHeight="1">
      <c r="A95" s="118"/>
      <c r="B95" s="14" t="s">
        <v>25</v>
      </c>
      <c r="C95" s="18"/>
    </row>
    <row r="96" spans="1:3" ht="6" customHeight="1" hidden="1">
      <c r="A96" s="7"/>
      <c r="B96" s="8"/>
      <c r="C96" s="2"/>
    </row>
    <row r="97" spans="1:3" ht="15">
      <c r="A97" s="4">
        <v>3</v>
      </c>
      <c r="B97" s="5" t="s">
        <v>38</v>
      </c>
      <c r="C97" s="6">
        <f>C8+C78</f>
        <v>840000</v>
      </c>
    </row>
    <row r="98" spans="1:3" ht="16.5" customHeight="1">
      <c r="A98" s="10">
        <v>4</v>
      </c>
      <c r="B98" s="11" t="s">
        <v>39</v>
      </c>
      <c r="C98" s="6">
        <f>C20+C85</f>
        <v>660000</v>
      </c>
    </row>
    <row r="99" spans="1:3" ht="4.5" customHeight="1">
      <c r="A99" s="7"/>
      <c r="B99" s="8"/>
      <c r="C99" s="2"/>
    </row>
    <row r="100" spans="1:3" ht="18" customHeight="1">
      <c r="A100" s="153"/>
      <c r="B100" s="154" t="s">
        <v>44</v>
      </c>
      <c r="C100" s="81">
        <f>C8+C20+C78+C85</f>
        <v>1500000</v>
      </c>
    </row>
    <row r="101" spans="1:3" ht="4.5" customHeight="1">
      <c r="A101" s="200"/>
      <c r="B101" s="200"/>
      <c r="C101" s="200"/>
    </row>
    <row r="102" spans="1:3" ht="4.5" customHeight="1">
      <c r="A102" s="200"/>
      <c r="B102" s="200"/>
      <c r="C102" s="200"/>
    </row>
    <row r="103" spans="1:3" ht="15.75">
      <c r="A103" s="231"/>
      <c r="B103" s="231"/>
      <c r="C103" s="65"/>
    </row>
    <row r="104" spans="1:3" ht="15.75">
      <c r="A104" s="231" t="s">
        <v>246</v>
      </c>
      <c r="B104" s="231"/>
      <c r="C104" s="65"/>
    </row>
    <row r="105" spans="1:3" ht="16.5" customHeight="1">
      <c r="A105" s="64"/>
      <c r="B105" s="64" t="s">
        <v>239</v>
      </c>
      <c r="C105" s="62"/>
    </row>
    <row r="106" ht="15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 xml:space="preserve">&amp;C                 </oddHeader>
    <oddFooter>&amp;C&amp;A&amp;R&amp;9&amp;X&amp;P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85">
      <selection activeCell="A104" sqref="A104:B104"/>
    </sheetView>
  </sheetViews>
  <sheetFormatPr defaultColWidth="9.140625" defaultRowHeight="12.75"/>
  <cols>
    <col min="1" max="1" width="6.8515625" style="0" customWidth="1"/>
    <col min="2" max="2" width="61.421875" style="0" customWidth="1"/>
    <col min="3" max="3" width="11.8515625" style="56" customWidth="1"/>
  </cols>
  <sheetData>
    <row r="1" spans="1:3" ht="12.75">
      <c r="A1" s="43" t="s">
        <v>131</v>
      </c>
      <c r="B1" s="43" t="s">
        <v>135</v>
      </c>
      <c r="C1" s="285"/>
    </row>
    <row r="2" spans="1:3" ht="15.75" thickBot="1">
      <c r="A2" s="92" t="s">
        <v>40</v>
      </c>
      <c r="B2" s="269"/>
      <c r="C2" s="286"/>
    </row>
    <row r="3" spans="1:3" ht="15.75" customHeight="1" thickTop="1">
      <c r="A3" s="73"/>
      <c r="B3" s="68" t="s">
        <v>69</v>
      </c>
      <c r="C3" s="284"/>
    </row>
    <row r="4" spans="1:3" ht="31.5" customHeight="1">
      <c r="A4" s="82" t="s">
        <v>41</v>
      </c>
      <c r="B4" s="270" t="s">
        <v>52</v>
      </c>
      <c r="C4" s="304" t="s">
        <v>232</v>
      </c>
    </row>
    <row r="5" spans="1:3" ht="11.25" customHeight="1" thickBot="1">
      <c r="A5" s="87">
        <v>1</v>
      </c>
      <c r="B5" s="271">
        <v>2</v>
      </c>
      <c r="C5" s="87">
        <v>3</v>
      </c>
    </row>
    <row r="6" spans="1:3" ht="6.75" customHeight="1" thickTop="1">
      <c r="A6" s="88"/>
      <c r="B6" s="88"/>
      <c r="C6" s="88"/>
    </row>
    <row r="7" spans="1:3" ht="12.75">
      <c r="A7" s="37"/>
      <c r="B7" s="38" t="s">
        <v>15</v>
      </c>
      <c r="C7" s="39">
        <f>C8</f>
        <v>293520</v>
      </c>
    </row>
    <row r="8" spans="1:3" ht="15">
      <c r="A8" s="4">
        <v>3</v>
      </c>
      <c r="B8" s="5" t="s">
        <v>17</v>
      </c>
      <c r="C8" s="6">
        <f>C9+C12</f>
        <v>293520</v>
      </c>
    </row>
    <row r="9" spans="1:3" ht="15.75" thickBot="1">
      <c r="A9" s="105" t="s">
        <v>11</v>
      </c>
      <c r="B9" s="106" t="s">
        <v>23</v>
      </c>
      <c r="C9" s="19">
        <f>SUM(C10:C11)</f>
        <v>0</v>
      </c>
    </row>
    <row r="10" spans="1:3" ht="9.75" customHeight="1" thickTop="1">
      <c r="A10" s="100"/>
      <c r="B10" s="98"/>
      <c r="C10" s="102"/>
    </row>
    <row r="11" spans="1:3" ht="10.5" customHeight="1">
      <c r="A11" s="108"/>
      <c r="B11" s="96"/>
      <c r="C11" s="18"/>
    </row>
    <row r="12" spans="1:3" ht="15.75" thickBot="1">
      <c r="A12" s="109">
        <v>3232</v>
      </c>
      <c r="B12" s="211" t="s">
        <v>12</v>
      </c>
      <c r="C12" s="128">
        <f>SUM(C13:C17)</f>
        <v>293520</v>
      </c>
    </row>
    <row r="13" spans="1:3" ht="43.5" customHeight="1" thickTop="1">
      <c r="A13" s="167">
        <v>32321</v>
      </c>
      <c r="B13" s="98" t="s">
        <v>123</v>
      </c>
      <c r="C13" s="102">
        <v>93000</v>
      </c>
    </row>
    <row r="14" spans="1:3" ht="30" customHeight="1">
      <c r="A14" s="167">
        <v>32322</v>
      </c>
      <c r="B14" s="101" t="s">
        <v>79</v>
      </c>
      <c r="C14" s="18">
        <v>105000</v>
      </c>
    </row>
    <row r="15" spans="1:3" ht="15.75" customHeight="1">
      <c r="A15" s="167">
        <v>32323</v>
      </c>
      <c r="B15" s="101" t="s">
        <v>112</v>
      </c>
      <c r="C15" s="18">
        <v>47000</v>
      </c>
    </row>
    <row r="16" spans="1:3" ht="28.5">
      <c r="A16" s="167">
        <v>32329</v>
      </c>
      <c r="B16" s="101" t="s">
        <v>113</v>
      </c>
      <c r="C16" s="18">
        <v>48520</v>
      </c>
    </row>
    <row r="17" spans="1:3" ht="8.25" customHeight="1">
      <c r="A17" s="118"/>
      <c r="B17" s="272"/>
      <c r="C17" s="18"/>
    </row>
    <row r="18" spans="1:3" ht="6.75" customHeight="1">
      <c r="A18" s="120"/>
      <c r="B18" s="121"/>
      <c r="C18" s="122"/>
    </row>
    <row r="19" spans="1:3" ht="15">
      <c r="A19" s="123"/>
      <c r="B19" s="273" t="s">
        <v>14</v>
      </c>
      <c r="C19" s="3">
        <f>C20</f>
        <v>311480</v>
      </c>
    </row>
    <row r="20" spans="1:3" ht="15">
      <c r="A20" s="126" t="s">
        <v>42</v>
      </c>
      <c r="B20" s="274" t="s">
        <v>18</v>
      </c>
      <c r="C20" s="6">
        <f>C21+C24+C62</f>
        <v>311480</v>
      </c>
    </row>
    <row r="21" spans="1:3" ht="15.75" thickBot="1">
      <c r="A21" s="105" t="s">
        <v>13</v>
      </c>
      <c r="B21" s="275" t="s">
        <v>33</v>
      </c>
      <c r="C21" s="128">
        <f>SUM(C22:C23)</f>
        <v>0</v>
      </c>
    </row>
    <row r="22" spans="1:3" ht="7.5" customHeight="1" thickTop="1">
      <c r="A22" s="129"/>
      <c r="B22" s="220"/>
      <c r="C22" s="66"/>
    </row>
    <row r="23" spans="1:3" ht="6.75" customHeight="1">
      <c r="A23" s="130"/>
      <c r="B23" s="35"/>
      <c r="C23" s="1"/>
    </row>
    <row r="24" spans="1:3" ht="15">
      <c r="A24" s="20" t="s">
        <v>2</v>
      </c>
      <c r="B24" s="276" t="s">
        <v>36</v>
      </c>
      <c r="C24" s="1">
        <f>SUM(C25+C31+C56)</f>
        <v>311480</v>
      </c>
    </row>
    <row r="25" spans="1:3" ht="15.75" thickBot="1">
      <c r="A25" s="21" t="s">
        <v>3</v>
      </c>
      <c r="B25" s="106" t="s">
        <v>24</v>
      </c>
      <c r="C25" s="19">
        <f>SUM(C26:C30)</f>
        <v>0</v>
      </c>
    </row>
    <row r="26" spans="1:3" ht="3" customHeight="1" thickTop="1">
      <c r="A26" s="132"/>
      <c r="B26" s="277"/>
      <c r="C26" s="102"/>
    </row>
    <row r="27" spans="1:3" ht="3" customHeight="1">
      <c r="A27" s="132"/>
      <c r="B27" s="220"/>
      <c r="C27" s="18"/>
    </row>
    <row r="28" spans="1:3" ht="3" customHeight="1">
      <c r="A28" s="132"/>
      <c r="B28" s="220"/>
      <c r="C28" s="18"/>
    </row>
    <row r="29" spans="1:3" ht="3" customHeight="1">
      <c r="A29" s="132"/>
      <c r="B29" s="220"/>
      <c r="C29" s="18"/>
    </row>
    <row r="30" spans="1:3" ht="3" customHeight="1">
      <c r="A30" s="133"/>
      <c r="B30" s="101" t="s">
        <v>25</v>
      </c>
      <c r="C30" s="18"/>
    </row>
    <row r="31" spans="1:3" ht="30.75" thickBot="1">
      <c r="A31" s="21" t="s">
        <v>4</v>
      </c>
      <c r="B31" s="106" t="s">
        <v>98</v>
      </c>
      <c r="C31" s="128">
        <f>C32+C35+C38+C41+C48+C51</f>
        <v>71480</v>
      </c>
    </row>
    <row r="32" spans="1:3" ht="15" thickTop="1">
      <c r="A32" s="135" t="s">
        <v>57</v>
      </c>
      <c r="B32" s="158" t="s">
        <v>85</v>
      </c>
      <c r="C32" s="160">
        <f>SUM(C33:C34)</f>
        <v>4800</v>
      </c>
    </row>
    <row r="33" spans="1:3" ht="29.25" customHeight="1">
      <c r="A33" s="104" t="s">
        <v>75</v>
      </c>
      <c r="B33" s="305" t="s">
        <v>186</v>
      </c>
      <c r="C33" s="306">
        <v>4800</v>
      </c>
    </row>
    <row r="34" spans="1:3" ht="9" customHeight="1">
      <c r="A34" s="240"/>
      <c r="B34" s="96"/>
      <c r="C34" s="18"/>
    </row>
    <row r="35" spans="1:3" ht="14.25">
      <c r="A35" s="135" t="s">
        <v>58</v>
      </c>
      <c r="B35" s="278" t="s">
        <v>64</v>
      </c>
      <c r="C35" s="137">
        <f>SUM(C36:C37)</f>
        <v>0</v>
      </c>
    </row>
    <row r="36" spans="1:3" ht="8.25" customHeight="1">
      <c r="A36" s="135"/>
      <c r="B36" s="14"/>
      <c r="C36" s="18"/>
    </row>
    <row r="37" spans="1:3" ht="7.5" customHeight="1">
      <c r="A37" s="135"/>
      <c r="B37" s="279"/>
      <c r="C37" s="18"/>
    </row>
    <row r="38" spans="1:3" ht="14.25">
      <c r="A38" s="135" t="s">
        <v>59</v>
      </c>
      <c r="B38" s="278" t="s">
        <v>86</v>
      </c>
      <c r="C38" s="137">
        <f>SUM(C39:C40)</f>
        <v>0</v>
      </c>
    </row>
    <row r="39" spans="1:3" ht="6.75" customHeight="1">
      <c r="A39" s="240"/>
      <c r="B39" s="96"/>
      <c r="C39" s="18"/>
    </row>
    <row r="40" spans="1:3" ht="7.5" customHeight="1">
      <c r="A40" s="143"/>
      <c r="B40" s="96"/>
      <c r="C40" s="18"/>
    </row>
    <row r="41" spans="1:3" ht="17.25" customHeight="1">
      <c r="A41" s="172" t="s">
        <v>60</v>
      </c>
      <c r="B41" s="141" t="s">
        <v>82</v>
      </c>
      <c r="C41" s="137">
        <f>SUM(C42:C47)</f>
        <v>66680</v>
      </c>
    </row>
    <row r="42" spans="1:3" ht="25.5" customHeight="1">
      <c r="A42" s="104" t="s">
        <v>54</v>
      </c>
      <c r="B42" s="322" t="s">
        <v>188</v>
      </c>
      <c r="C42" s="18">
        <v>3900</v>
      </c>
    </row>
    <row r="43" spans="1:3" ht="28.5" customHeight="1">
      <c r="A43" s="104" t="s">
        <v>54</v>
      </c>
      <c r="B43" s="322" t="s">
        <v>187</v>
      </c>
      <c r="C43" s="18">
        <v>13093</v>
      </c>
    </row>
    <row r="44" spans="1:3" ht="16.5" customHeight="1">
      <c r="A44" s="104" t="s">
        <v>54</v>
      </c>
      <c r="B44" s="322" t="s">
        <v>189</v>
      </c>
      <c r="C44" s="18">
        <v>9687</v>
      </c>
    </row>
    <row r="45" spans="1:3" ht="19.5" customHeight="1">
      <c r="A45" s="104" t="s">
        <v>54</v>
      </c>
      <c r="B45" s="322" t="s">
        <v>190</v>
      </c>
      <c r="C45" s="18">
        <v>40000</v>
      </c>
    </row>
    <row r="46" spans="1:3" ht="9" customHeight="1">
      <c r="A46" s="104"/>
      <c r="B46" s="96"/>
      <c r="C46" s="18"/>
    </row>
    <row r="47" spans="1:3" ht="9.75" customHeight="1">
      <c r="A47" s="132"/>
      <c r="B47" s="96"/>
      <c r="C47" s="18"/>
    </row>
    <row r="48" spans="1:3" ht="14.25">
      <c r="A48" s="135" t="s">
        <v>61</v>
      </c>
      <c r="B48" s="280" t="s">
        <v>83</v>
      </c>
      <c r="C48" s="137">
        <f>SUM(C49:C50)</f>
        <v>0</v>
      </c>
    </row>
    <row r="49" spans="1:3" ht="6" customHeight="1">
      <c r="A49" s="135"/>
      <c r="B49" s="206"/>
      <c r="C49" s="18"/>
    </row>
    <row r="50" spans="1:3" ht="5.25" customHeight="1">
      <c r="A50" s="135"/>
      <c r="B50" s="206"/>
      <c r="C50" s="18"/>
    </row>
    <row r="51" spans="1:3" ht="14.25">
      <c r="A51" s="172" t="s">
        <v>62</v>
      </c>
      <c r="B51" s="278" t="s">
        <v>84</v>
      </c>
      <c r="C51" s="137">
        <f>SUM(C52:C55)</f>
        <v>0</v>
      </c>
    </row>
    <row r="52" spans="1:3" ht="9.75" customHeight="1">
      <c r="A52" s="104"/>
      <c r="B52" s="96"/>
      <c r="C52" s="18"/>
    </row>
    <row r="53" spans="1:3" ht="4.5" customHeight="1">
      <c r="A53" s="132"/>
      <c r="B53" s="220"/>
      <c r="C53" s="18"/>
    </row>
    <row r="54" spans="1:3" ht="4.5" customHeight="1">
      <c r="A54" s="132"/>
      <c r="B54" s="220"/>
      <c r="C54" s="18"/>
    </row>
    <row r="55" spans="1:3" ht="4.5" customHeight="1">
      <c r="A55" s="132"/>
      <c r="B55" s="101"/>
      <c r="C55" s="18"/>
    </row>
    <row r="56" spans="1:3" ht="15.75" thickBot="1">
      <c r="A56" s="174" t="s">
        <v>5</v>
      </c>
      <c r="B56" s="281" t="s">
        <v>32</v>
      </c>
      <c r="C56" s="19">
        <f>SUM(C57:C58)</f>
        <v>240000</v>
      </c>
    </row>
    <row r="57" spans="1:3" ht="19.5" customHeight="1" thickTop="1">
      <c r="A57" s="104" t="s">
        <v>118</v>
      </c>
      <c r="B57" s="98" t="s">
        <v>150</v>
      </c>
      <c r="C57" s="102">
        <v>240000</v>
      </c>
    </row>
    <row r="58" spans="1:3" ht="9.75" customHeight="1">
      <c r="A58" s="133"/>
      <c r="B58" s="96"/>
      <c r="C58" s="18"/>
    </row>
    <row r="59" spans="1:3" ht="17.25" customHeight="1" thickBot="1">
      <c r="A59" s="21" t="s">
        <v>0</v>
      </c>
      <c r="B59" s="106" t="s">
        <v>26</v>
      </c>
      <c r="C59" s="19">
        <f>SUM(C60:C61)</f>
        <v>0</v>
      </c>
    </row>
    <row r="60" spans="1:3" ht="7.5" customHeight="1" thickTop="1">
      <c r="A60" s="97"/>
      <c r="B60" s="98" t="s">
        <v>25</v>
      </c>
      <c r="C60" s="102"/>
    </row>
    <row r="61" spans="1:3" ht="6" customHeight="1">
      <c r="A61" s="103"/>
      <c r="B61" s="96" t="s">
        <v>25</v>
      </c>
      <c r="C61" s="18"/>
    </row>
    <row r="62" spans="1:3" ht="22.5" customHeight="1">
      <c r="A62" s="20" t="s">
        <v>6</v>
      </c>
      <c r="B62" s="276" t="s">
        <v>34</v>
      </c>
      <c r="C62" s="1">
        <f>SUM(C63+C67+C71+C74)</f>
        <v>0</v>
      </c>
    </row>
    <row r="63" spans="1:3" ht="18.75" customHeight="1" thickBot="1">
      <c r="A63" s="22" t="s">
        <v>7</v>
      </c>
      <c r="B63" s="106" t="s">
        <v>27</v>
      </c>
      <c r="C63" s="19">
        <f>SUM(C64:C65:C66)</f>
        <v>0</v>
      </c>
    </row>
    <row r="64" spans="1:3" ht="7.5" customHeight="1" thickTop="1">
      <c r="A64" s="104"/>
      <c r="B64" s="98"/>
      <c r="C64" s="102"/>
    </row>
    <row r="65" spans="1:3" ht="9" customHeight="1">
      <c r="A65" s="104"/>
      <c r="B65" s="96"/>
      <c r="C65" s="18"/>
    </row>
    <row r="66" spans="1:3" ht="9" customHeight="1">
      <c r="A66" s="97"/>
      <c r="B66" s="264"/>
      <c r="C66" s="18"/>
    </row>
    <row r="67" spans="1:3" ht="15.75" thickBot="1">
      <c r="A67" s="21" t="s">
        <v>8</v>
      </c>
      <c r="B67" s="106" t="s">
        <v>28</v>
      </c>
      <c r="C67" s="128">
        <f>SUM(C68:C70)</f>
        <v>0</v>
      </c>
    </row>
    <row r="68" spans="1:3" ht="9" customHeight="1" thickTop="1">
      <c r="A68" s="104"/>
      <c r="B68" s="101"/>
      <c r="C68" s="102"/>
    </row>
    <row r="69" spans="1:3" ht="7.5" customHeight="1">
      <c r="A69" s="104"/>
      <c r="B69" s="101"/>
      <c r="C69" s="18"/>
    </row>
    <row r="70" spans="1:3" ht="4.5" customHeight="1">
      <c r="A70" s="103"/>
      <c r="B70" s="35"/>
      <c r="C70" s="18"/>
    </row>
    <row r="71" spans="1:3" ht="15.75" thickBot="1">
      <c r="A71" s="21" t="s">
        <v>9</v>
      </c>
      <c r="B71" s="106" t="s">
        <v>29</v>
      </c>
      <c r="C71" s="19">
        <f>SUM(C72:C73)</f>
        <v>0</v>
      </c>
    </row>
    <row r="72" spans="1:3" ht="10.5" customHeight="1" thickTop="1">
      <c r="A72" s="302"/>
      <c r="B72" s="303"/>
      <c r="C72" s="297"/>
    </row>
    <row r="73" spans="1:3" ht="8.25" customHeight="1">
      <c r="A73" s="103"/>
      <c r="B73" s="96"/>
      <c r="C73" s="18"/>
    </row>
    <row r="74" spans="1:3" ht="15.75" thickBot="1">
      <c r="A74" s="21" t="s">
        <v>10</v>
      </c>
      <c r="B74" s="106" t="s">
        <v>1</v>
      </c>
      <c r="C74" s="19">
        <f>SUM(C75:C76)</f>
        <v>0</v>
      </c>
    </row>
    <row r="75" spans="1:3" ht="9.75" customHeight="1" thickTop="1">
      <c r="A75" s="97"/>
      <c r="B75" s="98"/>
      <c r="C75" s="102"/>
    </row>
    <row r="76" spans="1:3" ht="8.25" customHeight="1">
      <c r="A76" s="103"/>
      <c r="B76" s="96"/>
      <c r="C76" s="18"/>
    </row>
    <row r="77" spans="1:3" ht="7.5" customHeight="1">
      <c r="A77" s="7"/>
      <c r="B77" s="8"/>
      <c r="C77" s="2"/>
    </row>
    <row r="78" spans="1:3" ht="16.5" customHeight="1">
      <c r="A78" s="149" t="s">
        <v>45</v>
      </c>
      <c r="B78" s="34" t="s">
        <v>16</v>
      </c>
      <c r="C78" s="3">
        <f>C79+C85</f>
        <v>95000</v>
      </c>
    </row>
    <row r="79" spans="1:3" ht="18" customHeight="1">
      <c r="A79" s="150">
        <v>3</v>
      </c>
      <c r="B79" s="76" t="s">
        <v>17</v>
      </c>
      <c r="C79" s="6">
        <f>SUM(C80+C83)</f>
        <v>87000</v>
      </c>
    </row>
    <row r="80" spans="1:3" ht="15.75" thickBot="1">
      <c r="A80" s="105" t="s">
        <v>11</v>
      </c>
      <c r="B80" s="106" t="s">
        <v>19</v>
      </c>
      <c r="C80" s="128">
        <f>SUM(C81:C82)</f>
        <v>0</v>
      </c>
    </row>
    <row r="81" spans="1:3" ht="10.5" customHeight="1" thickTop="1">
      <c r="A81" s="100"/>
      <c r="B81" s="98"/>
      <c r="C81" s="102"/>
    </row>
    <row r="82" spans="1:3" ht="7.5" customHeight="1">
      <c r="A82" s="108"/>
      <c r="B82" s="96" t="s">
        <v>25</v>
      </c>
      <c r="C82" s="18"/>
    </row>
    <row r="83" spans="1:3" ht="15.75" thickBot="1">
      <c r="A83" s="23">
        <v>3232</v>
      </c>
      <c r="B83" s="211" t="s">
        <v>12</v>
      </c>
      <c r="C83" s="1">
        <f>SUM(C84:C84)</f>
        <v>87000</v>
      </c>
    </row>
    <row r="84" spans="1:3" ht="48" customHeight="1" thickTop="1">
      <c r="A84" s="118">
        <v>32389</v>
      </c>
      <c r="B84" s="96" t="s">
        <v>191</v>
      </c>
      <c r="C84" s="18">
        <v>87000</v>
      </c>
    </row>
    <row r="85" spans="1:3" ht="16.5" customHeight="1">
      <c r="A85" s="10">
        <v>4</v>
      </c>
      <c r="B85" s="274" t="s">
        <v>18</v>
      </c>
      <c r="C85" s="6">
        <f>SUM(C86+C89+C93)</f>
        <v>8000</v>
      </c>
    </row>
    <row r="86" spans="1:3" ht="15.75" thickBot="1">
      <c r="A86" s="105" t="s">
        <v>13</v>
      </c>
      <c r="B86" s="106" t="s">
        <v>20</v>
      </c>
      <c r="C86" s="19">
        <f>SUM(C87:C88)</f>
        <v>0</v>
      </c>
    </row>
    <row r="87" spans="1:3" ht="7.5" customHeight="1" thickTop="1">
      <c r="A87" s="100"/>
      <c r="B87" s="98" t="s">
        <v>25</v>
      </c>
      <c r="C87" s="102"/>
    </row>
    <row r="88" spans="1:3" ht="7.5" customHeight="1">
      <c r="A88" s="108"/>
      <c r="B88" s="96"/>
      <c r="C88" s="18"/>
    </row>
    <row r="89" spans="1:3" ht="15.75" thickBot="1">
      <c r="A89" s="109">
        <v>422</v>
      </c>
      <c r="B89" s="211" t="s">
        <v>100</v>
      </c>
      <c r="C89" s="128">
        <f>SUM(C90:C92)</f>
        <v>8000</v>
      </c>
    </row>
    <row r="90" spans="1:3" ht="22.5" customHeight="1" thickTop="1">
      <c r="A90" s="116">
        <v>42211</v>
      </c>
      <c r="B90" s="98" t="s">
        <v>151</v>
      </c>
      <c r="C90" s="102">
        <v>8000</v>
      </c>
    </row>
    <row r="91" spans="1:3" ht="6" customHeight="1">
      <c r="A91" s="167"/>
      <c r="B91" s="101"/>
      <c r="C91" s="18"/>
    </row>
    <row r="92" spans="1:3" ht="8.25" customHeight="1">
      <c r="A92" s="118"/>
      <c r="B92" s="96"/>
      <c r="C92" s="18"/>
    </row>
    <row r="93" spans="1:3" ht="15.75" thickBot="1">
      <c r="A93" s="109">
        <v>426</v>
      </c>
      <c r="B93" s="211" t="s">
        <v>22</v>
      </c>
      <c r="C93" s="128">
        <f>SUM(C94:C95)</f>
        <v>0</v>
      </c>
    </row>
    <row r="94" spans="1:3" ht="6" customHeight="1" thickTop="1">
      <c r="A94" s="116"/>
      <c r="B94" s="98"/>
      <c r="C94" s="102"/>
    </row>
    <row r="95" spans="1:3" ht="4.5" customHeight="1">
      <c r="A95" s="118"/>
      <c r="B95" s="96"/>
      <c r="C95" s="18"/>
    </row>
    <row r="96" spans="1:3" ht="9" customHeight="1">
      <c r="A96" s="7"/>
      <c r="B96" s="8"/>
      <c r="C96" s="2"/>
    </row>
    <row r="97" spans="1:3" ht="15" customHeight="1">
      <c r="A97" s="4">
        <v>3</v>
      </c>
      <c r="B97" s="5" t="s">
        <v>38</v>
      </c>
      <c r="C97" s="6">
        <f>C8+C79</f>
        <v>380520</v>
      </c>
    </row>
    <row r="98" spans="1:3" ht="15" customHeight="1">
      <c r="A98" s="10">
        <v>4</v>
      </c>
      <c r="B98" s="274" t="s">
        <v>39</v>
      </c>
      <c r="C98" s="6">
        <f>C20+C85</f>
        <v>319480</v>
      </c>
    </row>
    <row r="99" spans="1:3" ht="6" customHeight="1">
      <c r="A99" s="7"/>
      <c r="B99" s="8"/>
      <c r="C99" s="2"/>
    </row>
    <row r="100" spans="1:3" ht="20.25" customHeight="1">
      <c r="A100" s="177"/>
      <c r="B100" s="282" t="s">
        <v>46</v>
      </c>
      <c r="C100" s="155">
        <f>C97+C98</f>
        <v>700000</v>
      </c>
    </row>
    <row r="101" ht="8.25" customHeight="1"/>
    <row r="102" ht="9.75" customHeight="1"/>
    <row r="103" spans="1:3" ht="22.5" customHeight="1">
      <c r="A103" s="231" t="s">
        <v>89</v>
      </c>
      <c r="B103" s="231"/>
      <c r="C103" s="283"/>
    </row>
    <row r="104" spans="1:3" ht="15.75">
      <c r="A104" s="231" t="s">
        <v>236</v>
      </c>
      <c r="B104" s="231"/>
      <c r="C104" s="283"/>
    </row>
    <row r="105" spans="1:3" ht="14.25">
      <c r="A105" s="64" t="s">
        <v>48</v>
      </c>
      <c r="B105" s="69"/>
      <c r="C105" s="7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&amp;C&amp;A&amp;R&amp;X&amp;P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91">
      <selection activeCell="A108" sqref="A108:B108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13.421875" style="0" customWidth="1"/>
  </cols>
  <sheetData>
    <row r="1" spans="1:3" ht="12.75">
      <c r="A1" s="43" t="s">
        <v>131</v>
      </c>
      <c r="B1" s="43" t="s">
        <v>131</v>
      </c>
      <c r="C1" s="45"/>
    </row>
    <row r="2" spans="1:3" ht="15.75" thickBot="1">
      <c r="A2" s="92" t="s">
        <v>40</v>
      </c>
      <c r="B2" s="93"/>
      <c r="C2" s="70"/>
    </row>
    <row r="3" spans="1:3" ht="13.5" thickTop="1">
      <c r="A3" s="73"/>
      <c r="B3" s="68" t="s">
        <v>71</v>
      </c>
      <c r="C3" s="86"/>
    </row>
    <row r="4" spans="1:3" ht="38.25" customHeight="1">
      <c r="A4" s="191" t="s">
        <v>41</v>
      </c>
      <c r="B4" s="192" t="s">
        <v>52</v>
      </c>
      <c r="C4" s="304" t="s">
        <v>232</v>
      </c>
    </row>
    <row r="5" spans="1:3" ht="12.75" customHeight="1" thickBot="1">
      <c r="A5" s="193">
        <v>1</v>
      </c>
      <c r="B5" s="193">
        <v>2</v>
      </c>
      <c r="C5" s="193">
        <v>3</v>
      </c>
    </row>
    <row r="6" spans="1:3" ht="9" customHeight="1" thickTop="1">
      <c r="A6" s="194"/>
      <c r="B6" s="194"/>
      <c r="C6" s="194"/>
    </row>
    <row r="7" spans="1:3" ht="15" customHeight="1">
      <c r="A7" s="149"/>
      <c r="B7" s="33" t="s">
        <v>15</v>
      </c>
      <c r="C7" s="3">
        <f>C8</f>
        <v>280000</v>
      </c>
    </row>
    <row r="8" spans="1:3" ht="15">
      <c r="A8" s="4">
        <v>3</v>
      </c>
      <c r="B8" s="5" t="s">
        <v>17</v>
      </c>
      <c r="C8" s="6">
        <f>C9+C12</f>
        <v>280000</v>
      </c>
    </row>
    <row r="9" spans="1:3" ht="15.75" thickBot="1">
      <c r="A9" s="105" t="s">
        <v>11</v>
      </c>
      <c r="B9" s="106" t="s">
        <v>23</v>
      </c>
      <c r="C9" s="128">
        <f>SUM(C10:C11)</f>
        <v>90000</v>
      </c>
    </row>
    <row r="10" spans="1:3" ht="29.25" customHeight="1" thickTop="1">
      <c r="A10" s="111" t="s">
        <v>74</v>
      </c>
      <c r="B10" s="134" t="s">
        <v>127</v>
      </c>
      <c r="C10" s="18">
        <v>90000</v>
      </c>
    </row>
    <row r="11" spans="1:3" ht="8.25" customHeight="1">
      <c r="A11" s="108"/>
      <c r="B11" s="14"/>
      <c r="C11" s="18"/>
    </row>
    <row r="12" spans="1:3" ht="15.75" thickBot="1">
      <c r="A12" s="109">
        <v>3232</v>
      </c>
      <c r="B12" s="211" t="s">
        <v>12</v>
      </c>
      <c r="C12" s="128">
        <f>SUM(C13:C17)</f>
        <v>190000</v>
      </c>
    </row>
    <row r="13" spans="1:3" ht="22.5" customHeight="1" thickTop="1">
      <c r="A13" s="196">
        <v>32321</v>
      </c>
      <c r="B13" s="197" t="s">
        <v>114</v>
      </c>
      <c r="C13" s="99">
        <v>65000</v>
      </c>
    </row>
    <row r="14" spans="1:3" ht="28.5">
      <c r="A14" s="196">
        <v>32322</v>
      </c>
      <c r="B14" s="197" t="s">
        <v>115</v>
      </c>
      <c r="C14" s="102">
        <v>55000</v>
      </c>
    </row>
    <row r="15" spans="1:3" ht="27.75" customHeight="1">
      <c r="A15" s="196">
        <v>32323</v>
      </c>
      <c r="B15" s="197" t="s">
        <v>116</v>
      </c>
      <c r="C15" s="102">
        <v>70000</v>
      </c>
    </row>
    <row r="16" spans="1:3" ht="6.75" customHeight="1">
      <c r="A16" s="116"/>
      <c r="B16" s="212"/>
      <c r="C16" s="114"/>
    </row>
    <row r="17" spans="1:3" ht="6" customHeight="1">
      <c r="A17" s="118"/>
      <c r="B17" s="134"/>
      <c r="C17" s="102"/>
    </row>
    <row r="18" spans="1:3" ht="8.25" customHeight="1">
      <c r="A18" s="120"/>
      <c r="B18" s="121"/>
      <c r="C18" s="213"/>
    </row>
    <row r="19" spans="1:3" ht="15">
      <c r="A19" s="123"/>
      <c r="B19" s="124" t="s">
        <v>14</v>
      </c>
      <c r="C19" s="125">
        <f>C20</f>
        <v>468500</v>
      </c>
    </row>
    <row r="20" spans="1:3" ht="15">
      <c r="A20" s="126" t="s">
        <v>42</v>
      </c>
      <c r="B20" s="11" t="s">
        <v>18</v>
      </c>
      <c r="C20" s="6">
        <f>C21+C24+C65</f>
        <v>468500</v>
      </c>
    </row>
    <row r="21" spans="1:3" ht="15.75" thickBot="1">
      <c r="A21" s="105" t="s">
        <v>13</v>
      </c>
      <c r="B21" s="127" t="s">
        <v>33</v>
      </c>
      <c r="C21" s="128">
        <f>SUM(C22:C23)</f>
        <v>0</v>
      </c>
    </row>
    <row r="22" spans="1:3" ht="7.5" customHeight="1" thickTop="1">
      <c r="A22" s="129"/>
      <c r="B22" s="117"/>
      <c r="C22" s="168"/>
    </row>
    <row r="23" spans="1:3" ht="8.25" customHeight="1">
      <c r="A23" s="199"/>
      <c r="B23" s="200"/>
      <c r="C23" s="66"/>
    </row>
    <row r="24" spans="1:3" ht="15">
      <c r="A24" s="20" t="s">
        <v>2</v>
      </c>
      <c r="B24" s="12" t="s">
        <v>36</v>
      </c>
      <c r="C24" s="66">
        <f>SUM(C25+C31+C59+C62)</f>
        <v>468500</v>
      </c>
    </row>
    <row r="25" spans="1:3" ht="15.75" thickBot="1">
      <c r="A25" s="21" t="s">
        <v>3</v>
      </c>
      <c r="B25" s="131" t="s">
        <v>24</v>
      </c>
      <c r="C25" s="19">
        <f>SUM(C26:C30)</f>
        <v>0</v>
      </c>
    </row>
    <row r="26" spans="1:3" ht="6" customHeight="1" thickTop="1">
      <c r="A26" s="132"/>
      <c r="B26" s="169"/>
      <c r="C26" s="170"/>
    </row>
    <row r="27" spans="1:3" ht="6" customHeight="1">
      <c r="A27" s="132"/>
      <c r="B27" s="117"/>
      <c r="C27" s="114"/>
    </row>
    <row r="28" spans="1:3" ht="6" customHeight="1">
      <c r="A28" s="132"/>
      <c r="B28" s="117"/>
      <c r="C28" s="114"/>
    </row>
    <row r="29" spans="1:3" ht="6" customHeight="1">
      <c r="A29" s="132"/>
      <c r="B29" s="117"/>
      <c r="C29" s="114"/>
    </row>
    <row r="30" spans="1:3" ht="6" customHeight="1">
      <c r="A30" s="133"/>
      <c r="B30" s="134" t="s">
        <v>25</v>
      </c>
      <c r="C30" s="102"/>
    </row>
    <row r="31" spans="1:3" ht="30.75" thickBot="1">
      <c r="A31" s="21" t="s">
        <v>4</v>
      </c>
      <c r="B31" s="131" t="s">
        <v>104</v>
      </c>
      <c r="C31" s="128">
        <f>C32+C38+C41+C45+C54+C56</f>
        <v>90000</v>
      </c>
    </row>
    <row r="32" spans="1:3" ht="15.75" customHeight="1" thickTop="1">
      <c r="A32" s="202" t="s">
        <v>57</v>
      </c>
      <c r="B32" s="171" t="s">
        <v>63</v>
      </c>
      <c r="C32" s="137">
        <f>SUM(C33:C36)</f>
        <v>0</v>
      </c>
    </row>
    <row r="33" spans="1:3" ht="6" customHeight="1">
      <c r="A33" s="104"/>
      <c r="B33" s="241"/>
      <c r="C33" s="18"/>
    </row>
    <row r="34" spans="1:3" ht="3.75" customHeight="1">
      <c r="A34" s="156"/>
      <c r="B34" s="214"/>
      <c r="C34" s="114"/>
    </row>
    <row r="35" spans="1:3" ht="3" customHeight="1">
      <c r="A35" s="132"/>
      <c r="B35" s="215"/>
      <c r="C35" s="114"/>
    </row>
    <row r="36" spans="1:3" ht="3" customHeight="1">
      <c r="A36" s="132"/>
      <c r="B36" s="117"/>
      <c r="C36" s="114"/>
    </row>
    <row r="37" spans="1:3" ht="5.25" customHeight="1">
      <c r="A37" s="132"/>
      <c r="B37" s="134"/>
      <c r="C37" s="102"/>
    </row>
    <row r="38" spans="1:3" ht="14.25">
      <c r="A38" s="202" t="s">
        <v>58</v>
      </c>
      <c r="B38" s="136" t="s">
        <v>87</v>
      </c>
      <c r="C38" s="160">
        <f>SUM(C39:C40)</f>
        <v>0</v>
      </c>
    </row>
    <row r="39" spans="1:3" ht="6.75" customHeight="1">
      <c r="A39" s="132"/>
      <c r="B39" s="14"/>
      <c r="C39" s="18"/>
    </row>
    <row r="40" spans="1:3" ht="5.25" customHeight="1">
      <c r="A40" s="132"/>
      <c r="B40" s="14"/>
      <c r="C40" s="18"/>
    </row>
    <row r="41" spans="1:3" ht="14.25">
      <c r="A41" s="202" t="s">
        <v>59</v>
      </c>
      <c r="B41" s="136" t="s">
        <v>86</v>
      </c>
      <c r="C41" s="137">
        <f>SUM(C42:C44)</f>
        <v>10000</v>
      </c>
    </row>
    <row r="42" spans="1:3" ht="13.5" customHeight="1">
      <c r="A42" s="104" t="s">
        <v>76</v>
      </c>
      <c r="B42" s="96" t="s">
        <v>136</v>
      </c>
      <c r="C42" s="18">
        <v>6000</v>
      </c>
    </row>
    <row r="43" spans="1:3" ht="15" customHeight="1">
      <c r="A43" s="103" t="s">
        <v>76</v>
      </c>
      <c r="B43" s="96" t="s">
        <v>137</v>
      </c>
      <c r="C43" s="18">
        <v>4000</v>
      </c>
    </row>
    <row r="44" spans="1:3" ht="6" customHeight="1">
      <c r="A44" s="133"/>
      <c r="B44" s="14"/>
      <c r="C44" s="18"/>
    </row>
    <row r="45" spans="1:3" ht="18" customHeight="1">
      <c r="A45" s="203" t="s">
        <v>60</v>
      </c>
      <c r="B45" s="141" t="s">
        <v>82</v>
      </c>
      <c r="C45" s="137">
        <f>SUM(C46:C53)</f>
        <v>80000</v>
      </c>
    </row>
    <row r="46" spans="1:3" ht="18.75" customHeight="1">
      <c r="A46" s="104" t="s">
        <v>54</v>
      </c>
      <c r="B46" s="14" t="s">
        <v>138</v>
      </c>
      <c r="C46" s="18">
        <v>28000</v>
      </c>
    </row>
    <row r="47" spans="1:3" ht="21" customHeight="1">
      <c r="A47" s="104" t="s">
        <v>54</v>
      </c>
      <c r="B47" s="14" t="s">
        <v>139</v>
      </c>
      <c r="C47" s="18">
        <v>11000</v>
      </c>
    </row>
    <row r="48" spans="1:3" ht="31.5" customHeight="1">
      <c r="A48" s="104" t="s">
        <v>54</v>
      </c>
      <c r="B48" s="307" t="s">
        <v>140</v>
      </c>
      <c r="C48" s="18">
        <v>10000</v>
      </c>
    </row>
    <row r="49" spans="1:3" ht="31.5" customHeight="1">
      <c r="A49" s="104" t="s">
        <v>54</v>
      </c>
      <c r="B49" s="307" t="s">
        <v>141</v>
      </c>
      <c r="C49" s="18">
        <v>18500</v>
      </c>
    </row>
    <row r="50" spans="1:3" ht="18" customHeight="1">
      <c r="A50" s="104" t="s">
        <v>54</v>
      </c>
      <c r="B50" s="308" t="s">
        <v>142</v>
      </c>
      <c r="C50" s="18">
        <v>10000</v>
      </c>
    </row>
    <row r="51" spans="1:3" ht="15" customHeight="1">
      <c r="A51" s="104" t="s">
        <v>54</v>
      </c>
      <c r="B51" s="14" t="s">
        <v>143</v>
      </c>
      <c r="C51" s="18">
        <v>2500</v>
      </c>
    </row>
    <row r="52" spans="1:3" ht="9.75" customHeight="1">
      <c r="A52" s="104"/>
      <c r="B52" s="96"/>
      <c r="C52" s="18"/>
    </row>
    <row r="53" spans="1:3" ht="9" customHeight="1">
      <c r="A53" s="173"/>
      <c r="B53" s="134"/>
      <c r="C53" s="102"/>
    </row>
    <row r="54" spans="1:3" ht="14.25">
      <c r="A54" s="202" t="s">
        <v>61</v>
      </c>
      <c r="B54" s="327" t="s">
        <v>83</v>
      </c>
      <c r="C54" s="247">
        <f>SUM(C55:C55)</f>
        <v>0</v>
      </c>
    </row>
    <row r="55" spans="1:3" ht="12" customHeight="1">
      <c r="A55" s="142"/>
      <c r="B55" s="14"/>
      <c r="C55" s="18"/>
    </row>
    <row r="56" spans="1:3" ht="14.25">
      <c r="A56" s="205" t="s">
        <v>62</v>
      </c>
      <c r="B56" s="141" t="s">
        <v>84</v>
      </c>
      <c r="C56" s="137">
        <f>SUM(C57:C58)</f>
        <v>0</v>
      </c>
    </row>
    <row r="57" spans="1:3" ht="8.25" customHeight="1">
      <c r="A57" s="132"/>
      <c r="B57" s="134"/>
      <c r="C57" s="102"/>
    </row>
    <row r="58" spans="1:3" ht="8.25" customHeight="1">
      <c r="A58" s="133"/>
      <c r="B58" s="14"/>
      <c r="C58" s="18"/>
    </row>
    <row r="59" spans="1:3" ht="16.5" customHeight="1" thickBot="1">
      <c r="A59" s="21" t="s">
        <v>5</v>
      </c>
      <c r="B59" s="131" t="s">
        <v>32</v>
      </c>
      <c r="C59" s="128">
        <f>SUM(C60:C61)</f>
        <v>378500</v>
      </c>
    </row>
    <row r="60" spans="1:3" ht="20.25" customHeight="1" thickTop="1">
      <c r="A60" s="104" t="s">
        <v>55</v>
      </c>
      <c r="B60" s="107" t="s">
        <v>145</v>
      </c>
      <c r="C60" s="99">
        <v>83500</v>
      </c>
    </row>
    <row r="61" spans="1:3" ht="18" customHeight="1">
      <c r="A61" s="207">
        <v>42313</v>
      </c>
      <c r="B61" s="134" t="s">
        <v>144</v>
      </c>
      <c r="C61" s="102">
        <v>295000</v>
      </c>
    </row>
    <row r="62" spans="1:3" ht="15.75" thickBot="1">
      <c r="A62" s="21" t="s">
        <v>0</v>
      </c>
      <c r="B62" s="131" t="s">
        <v>26</v>
      </c>
      <c r="C62" s="128">
        <f>SUM(C63:C64)</f>
        <v>0</v>
      </c>
    </row>
    <row r="63" spans="1:3" ht="8.25" customHeight="1" thickTop="1">
      <c r="A63" s="97"/>
      <c r="B63" s="107"/>
      <c r="C63" s="99"/>
    </row>
    <row r="64" spans="1:3" ht="8.25" customHeight="1">
      <c r="A64" s="103"/>
      <c r="B64" s="14"/>
      <c r="C64" s="18"/>
    </row>
    <row r="65" spans="1:3" ht="15">
      <c r="A65" s="20" t="s">
        <v>6</v>
      </c>
      <c r="B65" s="12" t="s">
        <v>34</v>
      </c>
      <c r="C65" s="1">
        <f>SUM(C66+C69+C72+C75)</f>
        <v>0</v>
      </c>
    </row>
    <row r="66" spans="1:3" ht="15.75" thickBot="1">
      <c r="A66" s="22" t="s">
        <v>7</v>
      </c>
      <c r="B66" s="131" t="s">
        <v>27</v>
      </c>
      <c r="C66" s="128">
        <f>SUM(C67:C68)</f>
        <v>0</v>
      </c>
    </row>
    <row r="67" spans="1:3" ht="9" customHeight="1" thickTop="1">
      <c r="A67" s="289"/>
      <c r="B67" s="290"/>
      <c r="C67" s="291"/>
    </row>
    <row r="68" spans="1:3" ht="9" customHeight="1">
      <c r="A68" s="103"/>
      <c r="B68" s="161"/>
      <c r="C68" s="18"/>
    </row>
    <row r="69" spans="1:3" ht="15.75" thickBot="1">
      <c r="A69" s="21" t="s">
        <v>8</v>
      </c>
      <c r="B69" s="131" t="s">
        <v>28</v>
      </c>
      <c r="C69" s="128">
        <f>SUM(C70:C71)</f>
        <v>0</v>
      </c>
    </row>
    <row r="70" spans="1:3" ht="9" customHeight="1" thickTop="1">
      <c r="A70" s="97"/>
      <c r="B70" s="107"/>
      <c r="C70" s="99"/>
    </row>
    <row r="71" spans="1:3" ht="8.25" customHeight="1">
      <c r="A71" s="103"/>
      <c r="B71" s="14"/>
      <c r="C71" s="18"/>
    </row>
    <row r="72" spans="1:3" ht="15.75" thickBot="1">
      <c r="A72" s="21" t="s">
        <v>9</v>
      </c>
      <c r="B72" s="131" t="s">
        <v>29</v>
      </c>
      <c r="C72" s="19">
        <f>SUM(C73:C74)</f>
        <v>0</v>
      </c>
    </row>
    <row r="73" spans="1:3" ht="7.5" customHeight="1" thickTop="1">
      <c r="A73" s="97"/>
      <c r="B73" s="107"/>
      <c r="C73" s="99"/>
    </row>
    <row r="74" spans="1:3" ht="9" customHeight="1">
      <c r="A74" s="103"/>
      <c r="B74" s="14"/>
      <c r="C74" s="18"/>
    </row>
    <row r="75" spans="1:3" ht="15.75" thickBot="1">
      <c r="A75" s="21" t="s">
        <v>10</v>
      </c>
      <c r="B75" s="131" t="s">
        <v>1</v>
      </c>
      <c r="C75" s="19">
        <f>SUM(C76:C77)</f>
        <v>0</v>
      </c>
    </row>
    <row r="76" spans="1:3" ht="10.5" customHeight="1" thickTop="1">
      <c r="A76" s="97"/>
      <c r="B76" s="107"/>
      <c r="C76" s="99"/>
    </row>
    <row r="77" spans="1:3" ht="9" customHeight="1">
      <c r="A77" s="103"/>
      <c r="B77" s="14"/>
      <c r="C77" s="18"/>
    </row>
    <row r="78" spans="1:3" ht="6.75" customHeight="1">
      <c r="A78" s="7"/>
      <c r="B78" s="8"/>
      <c r="C78" s="2"/>
    </row>
    <row r="79" spans="1:3" ht="18" customHeight="1">
      <c r="A79" s="217"/>
      <c r="B79" s="34" t="s">
        <v>16</v>
      </c>
      <c r="C79" s="125">
        <f>C80+C87</f>
        <v>21500</v>
      </c>
    </row>
    <row r="80" spans="1:3" ht="17.25" customHeight="1">
      <c r="A80" s="150">
        <v>3</v>
      </c>
      <c r="B80" s="151" t="s">
        <v>17</v>
      </c>
      <c r="C80" s="152">
        <f>SUM(C81+C84)</f>
        <v>0</v>
      </c>
    </row>
    <row r="81" spans="1:3" ht="15.75" thickBot="1">
      <c r="A81" s="105" t="s">
        <v>11</v>
      </c>
      <c r="B81" s="131" t="s">
        <v>19</v>
      </c>
      <c r="C81" s="19">
        <f>SUM(C82:C83)</f>
        <v>0</v>
      </c>
    </row>
    <row r="82" spans="1:3" ht="9.75" customHeight="1" thickTop="1">
      <c r="A82" s="100"/>
      <c r="B82" s="107"/>
      <c r="C82" s="99"/>
    </row>
    <row r="83" spans="1:3" ht="9.75" customHeight="1">
      <c r="A83" s="108"/>
      <c r="B83" s="14"/>
      <c r="C83" s="18"/>
    </row>
    <row r="84" spans="1:3" ht="15.75" thickBot="1">
      <c r="A84" s="109">
        <v>3232</v>
      </c>
      <c r="B84" s="110" t="s">
        <v>12</v>
      </c>
      <c r="C84" s="19">
        <f>SUM(C85:C86)</f>
        <v>0</v>
      </c>
    </row>
    <row r="85" spans="1:3" ht="9" customHeight="1" thickTop="1">
      <c r="A85" s="112"/>
      <c r="B85" s="107"/>
      <c r="C85" s="99"/>
    </row>
    <row r="86" spans="1:3" ht="8.25" customHeight="1">
      <c r="A86" s="118"/>
      <c r="B86" s="14"/>
      <c r="C86" s="18"/>
    </row>
    <row r="87" spans="1:3" ht="18.75" customHeight="1">
      <c r="A87" s="10">
        <v>4</v>
      </c>
      <c r="B87" s="11" t="s">
        <v>18</v>
      </c>
      <c r="C87" s="6">
        <f>SUM(C88+C91+C97)</f>
        <v>21500</v>
      </c>
    </row>
    <row r="88" spans="1:3" ht="15.75" thickBot="1">
      <c r="A88" s="105" t="s">
        <v>13</v>
      </c>
      <c r="B88" s="131" t="s">
        <v>20</v>
      </c>
      <c r="C88" s="19">
        <f>SUM(C89:C90)</f>
        <v>0</v>
      </c>
    </row>
    <row r="89" spans="1:3" ht="6.75" customHeight="1" thickTop="1">
      <c r="A89" s="100"/>
      <c r="B89" s="107"/>
      <c r="C89" s="99"/>
    </row>
    <row r="90" spans="1:3" ht="7.5" customHeight="1">
      <c r="A90" s="108"/>
      <c r="B90" s="14"/>
      <c r="C90" s="18"/>
    </row>
    <row r="91" spans="1:3" ht="18" customHeight="1" thickBot="1">
      <c r="A91" s="109">
        <v>422</v>
      </c>
      <c r="B91" s="218" t="s">
        <v>105</v>
      </c>
      <c r="C91" s="219">
        <f>SUM(C92:C96)</f>
        <v>21500</v>
      </c>
    </row>
    <row r="92" spans="1:3" ht="9" customHeight="1" thickTop="1">
      <c r="A92" s="167"/>
      <c r="B92" s="309"/>
      <c r="C92" s="170"/>
    </row>
    <row r="93" spans="1:3" ht="15.75" customHeight="1">
      <c r="A93" s="167">
        <v>42211</v>
      </c>
      <c r="B93" s="14" t="s">
        <v>148</v>
      </c>
      <c r="C93" s="18">
        <v>7500</v>
      </c>
    </row>
    <row r="94" spans="1:3" ht="19.5" customHeight="1">
      <c r="A94" s="167">
        <v>42211</v>
      </c>
      <c r="B94" s="14" t="s">
        <v>147</v>
      </c>
      <c r="C94" s="18">
        <v>8500</v>
      </c>
    </row>
    <row r="95" spans="1:3" ht="25.5" customHeight="1">
      <c r="A95" s="167">
        <v>42211</v>
      </c>
      <c r="B95" s="14" t="s">
        <v>146</v>
      </c>
      <c r="C95" s="18">
        <v>5500</v>
      </c>
    </row>
    <row r="96" spans="1:3" ht="4.5" customHeight="1">
      <c r="A96" s="118"/>
      <c r="B96" s="134"/>
      <c r="C96" s="102"/>
    </row>
    <row r="97" spans="1:3" ht="15.75" thickBot="1">
      <c r="A97" s="109">
        <v>426</v>
      </c>
      <c r="B97" s="110" t="s">
        <v>22</v>
      </c>
      <c r="C97" s="19">
        <f>SUM(C98:C99)</f>
        <v>0</v>
      </c>
    </row>
    <row r="98" spans="1:3" ht="9" customHeight="1" thickTop="1">
      <c r="A98" s="116"/>
      <c r="B98" s="107"/>
      <c r="C98" s="99"/>
    </row>
    <row r="99" spans="1:3" ht="9" customHeight="1">
      <c r="A99" s="118"/>
      <c r="B99" s="14"/>
      <c r="C99" s="18"/>
    </row>
    <row r="100" spans="1:3" ht="8.25" customHeight="1">
      <c r="A100" s="7"/>
      <c r="B100" s="8"/>
      <c r="C100" s="2"/>
    </row>
    <row r="101" spans="1:3" ht="16.5" customHeight="1">
      <c r="A101" s="4">
        <v>3</v>
      </c>
      <c r="B101" s="5" t="s">
        <v>38</v>
      </c>
      <c r="C101" s="6">
        <f>C8+C80</f>
        <v>280000</v>
      </c>
    </row>
    <row r="102" spans="1:3" ht="15.75" customHeight="1">
      <c r="A102" s="10">
        <v>4</v>
      </c>
      <c r="B102" s="11" t="s">
        <v>39</v>
      </c>
      <c r="C102" s="6">
        <f>C20+C87</f>
        <v>490000</v>
      </c>
    </row>
    <row r="103" spans="1:3" ht="6.75" customHeight="1">
      <c r="A103" s="7"/>
      <c r="B103" s="8"/>
      <c r="C103" s="2"/>
    </row>
    <row r="104" spans="1:3" ht="22.5" customHeight="1">
      <c r="A104" s="177"/>
      <c r="B104" s="154" t="s">
        <v>43</v>
      </c>
      <c r="C104" s="81">
        <f>C8+C20+C80+C87</f>
        <v>770000</v>
      </c>
    </row>
    <row r="105" spans="1:3" ht="14.25">
      <c r="A105" s="200"/>
      <c r="B105" s="200"/>
      <c r="C105" s="200"/>
    </row>
    <row r="106" spans="1:3" ht="6.75" customHeight="1">
      <c r="A106" s="200"/>
      <c r="B106" s="200"/>
      <c r="C106" s="200"/>
    </row>
    <row r="107" spans="1:3" ht="15.75">
      <c r="A107" s="231" t="s">
        <v>89</v>
      </c>
      <c r="B107" s="231"/>
      <c r="C107" s="65"/>
    </row>
    <row r="108" spans="1:3" ht="15.75">
      <c r="A108" s="231" t="s">
        <v>236</v>
      </c>
      <c r="B108" s="231"/>
      <c r="C108" s="65"/>
    </row>
    <row r="109" spans="1:3" ht="12.75">
      <c r="A109" s="64" t="s">
        <v>48</v>
      </c>
      <c r="C109" s="62"/>
    </row>
    <row r="110" spans="1:3" ht="14.25">
      <c r="A110" s="62"/>
      <c r="B110" s="69"/>
      <c r="C110" s="6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&amp;C&amp;A&amp;R&amp;X&amp;P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91">
      <selection activeCell="A102" sqref="A102:B102"/>
    </sheetView>
  </sheetViews>
  <sheetFormatPr defaultColWidth="9.140625" defaultRowHeight="12.75"/>
  <cols>
    <col min="1" max="1" width="6.421875" style="0" customWidth="1"/>
    <col min="2" max="2" width="65.57421875" style="0" customWidth="1"/>
    <col min="3" max="3" width="13.421875" style="0" customWidth="1"/>
  </cols>
  <sheetData>
    <row r="1" spans="1:3" ht="12.75">
      <c r="A1" s="43" t="s">
        <v>131</v>
      </c>
      <c r="B1" s="43" t="s">
        <v>131</v>
      </c>
      <c r="C1" s="45"/>
    </row>
    <row r="2" spans="1:3" ht="15.75" thickBot="1">
      <c r="A2" s="92" t="s">
        <v>40</v>
      </c>
      <c r="B2" s="93"/>
      <c r="C2" s="70"/>
    </row>
    <row r="3" spans="1:3" ht="13.5" thickTop="1">
      <c r="A3" s="73"/>
      <c r="B3" s="68" t="s">
        <v>92</v>
      </c>
      <c r="C3" s="86"/>
    </row>
    <row r="4" spans="1:3" ht="37.5" customHeight="1">
      <c r="A4" s="82" t="s">
        <v>41</v>
      </c>
      <c r="B4" s="42" t="s">
        <v>52</v>
      </c>
      <c r="C4" s="304" t="s">
        <v>232</v>
      </c>
    </row>
    <row r="5" spans="1:3" ht="13.5" thickBot="1">
      <c r="A5" s="87">
        <v>1</v>
      </c>
      <c r="B5" s="87">
        <v>2</v>
      </c>
      <c r="C5" s="87">
        <v>3</v>
      </c>
    </row>
    <row r="6" spans="1:3" ht="6" customHeight="1" thickTop="1">
      <c r="A6" s="88"/>
      <c r="B6" s="88"/>
      <c r="C6" s="88"/>
    </row>
    <row r="7" spans="1:3" ht="22.5" customHeight="1">
      <c r="A7" s="37"/>
      <c r="B7" s="38" t="s">
        <v>15</v>
      </c>
      <c r="C7" s="39">
        <f>C8</f>
        <v>78504</v>
      </c>
    </row>
    <row r="8" spans="1:3" ht="21" customHeight="1">
      <c r="A8" s="4">
        <v>3</v>
      </c>
      <c r="B8" s="5" t="s">
        <v>17</v>
      </c>
      <c r="C8" s="6">
        <f>C9+C11</f>
        <v>78504</v>
      </c>
    </row>
    <row r="9" spans="1:3" ht="23.25" customHeight="1" thickBot="1">
      <c r="A9" s="105" t="s">
        <v>11</v>
      </c>
      <c r="B9" s="106" t="s">
        <v>23</v>
      </c>
      <c r="C9" s="19">
        <f>SUM(C10:C10)</f>
        <v>0</v>
      </c>
    </row>
    <row r="10" spans="1:3" ht="10.5" customHeight="1" thickTop="1">
      <c r="A10" s="111"/>
      <c r="B10" s="107"/>
      <c r="C10" s="99"/>
    </row>
    <row r="11" spans="1:3" ht="15.75" thickBot="1">
      <c r="A11" s="109">
        <v>3232</v>
      </c>
      <c r="B11" s="110" t="s">
        <v>12</v>
      </c>
      <c r="C11" s="225">
        <f>SUM(C12:C15)</f>
        <v>78504</v>
      </c>
    </row>
    <row r="12" spans="1:3" ht="45" customHeight="1" thickTop="1">
      <c r="A12" s="112"/>
      <c r="B12" s="229" t="s">
        <v>119</v>
      </c>
      <c r="C12" s="170"/>
    </row>
    <row r="13" spans="1:3" ht="19.5" customHeight="1">
      <c r="A13" s="196">
        <v>32321</v>
      </c>
      <c r="B13" s="197" t="s">
        <v>111</v>
      </c>
      <c r="C13" s="18">
        <v>38504</v>
      </c>
    </row>
    <row r="14" spans="1:3" ht="26.25" customHeight="1">
      <c r="A14" s="196">
        <v>32322</v>
      </c>
      <c r="B14" s="197" t="s">
        <v>79</v>
      </c>
      <c r="C14" s="102">
        <v>10000</v>
      </c>
    </row>
    <row r="15" spans="1:3" ht="18" customHeight="1">
      <c r="A15" s="108" t="s">
        <v>110</v>
      </c>
      <c r="B15" s="230" t="s">
        <v>112</v>
      </c>
      <c r="C15" s="18">
        <v>30000</v>
      </c>
    </row>
    <row r="16" spans="1:3" ht="7.5" customHeight="1">
      <c r="A16" s="120"/>
      <c r="B16" s="121"/>
      <c r="C16" s="122"/>
    </row>
    <row r="17" spans="1:3" ht="15">
      <c r="A17" s="123"/>
      <c r="B17" s="124" t="s">
        <v>14</v>
      </c>
      <c r="C17" s="125">
        <f>C18</f>
        <v>675526</v>
      </c>
    </row>
    <row r="18" spans="1:3" ht="15">
      <c r="A18" s="126" t="s">
        <v>42</v>
      </c>
      <c r="B18" s="11" t="s">
        <v>18</v>
      </c>
      <c r="C18" s="6">
        <f>C19+C22+C61</f>
        <v>675526</v>
      </c>
    </row>
    <row r="19" spans="1:3" ht="15.75" thickBot="1">
      <c r="A19" s="105" t="s">
        <v>13</v>
      </c>
      <c r="B19" s="127" t="s">
        <v>33</v>
      </c>
      <c r="C19" s="128">
        <f>SUM(C20:C21)</f>
        <v>0</v>
      </c>
    </row>
    <row r="20" spans="1:3" ht="10.5" customHeight="1" thickTop="1">
      <c r="A20" s="129"/>
      <c r="B20" s="117"/>
      <c r="C20" s="168"/>
    </row>
    <row r="21" spans="1:3" ht="10.5" customHeight="1">
      <c r="A21" s="199"/>
      <c r="B21" s="200"/>
      <c r="C21" s="66"/>
    </row>
    <row r="22" spans="1:3" ht="19.5" customHeight="1">
      <c r="A22" s="20" t="s">
        <v>2</v>
      </c>
      <c r="B22" s="12" t="s">
        <v>36</v>
      </c>
      <c r="C22" s="66">
        <f>SUM(C23+C29+C55+C58)</f>
        <v>675526</v>
      </c>
    </row>
    <row r="23" spans="1:3" ht="15.75" thickBot="1">
      <c r="A23" s="21" t="s">
        <v>3</v>
      </c>
      <c r="B23" s="131" t="s">
        <v>24</v>
      </c>
      <c r="C23" s="19">
        <f>SUM(C24:C28)</f>
        <v>0</v>
      </c>
    </row>
    <row r="24" spans="1:3" ht="4.5" customHeight="1" thickTop="1">
      <c r="A24" s="132"/>
      <c r="B24" s="169"/>
      <c r="C24" s="170"/>
    </row>
    <row r="25" spans="1:3" ht="4.5" customHeight="1">
      <c r="A25" s="132"/>
      <c r="B25" s="117"/>
      <c r="C25" s="114"/>
    </row>
    <row r="26" spans="1:3" ht="4.5" customHeight="1">
      <c r="A26" s="132"/>
      <c r="B26" s="117"/>
      <c r="C26" s="114"/>
    </row>
    <row r="27" spans="1:3" ht="4.5" customHeight="1">
      <c r="A27" s="132"/>
      <c r="B27" s="117"/>
      <c r="C27" s="114"/>
    </row>
    <row r="28" spans="1:3" ht="6" customHeight="1">
      <c r="A28" s="133"/>
      <c r="B28" s="134" t="s">
        <v>25</v>
      </c>
      <c r="C28" s="102"/>
    </row>
    <row r="29" spans="1:3" ht="15.75" thickBot="1">
      <c r="A29" s="21" t="s">
        <v>4</v>
      </c>
      <c r="B29" s="131" t="s">
        <v>108</v>
      </c>
      <c r="C29" s="201">
        <f>C30+C34+C37+C40+C49+C52</f>
        <v>378526</v>
      </c>
    </row>
    <row r="30" spans="1:3" ht="15" thickTop="1">
      <c r="A30" s="202" t="s">
        <v>57</v>
      </c>
      <c r="B30" s="136" t="s">
        <v>85</v>
      </c>
      <c r="C30" s="137">
        <f>SUM(C31:C33)</f>
        <v>30000</v>
      </c>
    </row>
    <row r="31" spans="1:3" ht="67.5" customHeight="1">
      <c r="A31" s="104" t="s">
        <v>75</v>
      </c>
      <c r="B31" s="216" t="s">
        <v>210</v>
      </c>
      <c r="C31" s="18">
        <v>30000</v>
      </c>
    </row>
    <row r="32" spans="1:3" ht="8.25" customHeight="1">
      <c r="A32" s="104"/>
      <c r="B32" s="96"/>
      <c r="C32" s="102"/>
    </row>
    <row r="33" spans="1:3" ht="4.5" customHeight="1">
      <c r="A33" s="132"/>
      <c r="B33" s="117"/>
      <c r="C33" s="157"/>
    </row>
    <row r="34" spans="1:3" ht="18" customHeight="1">
      <c r="A34" s="205" t="s">
        <v>58</v>
      </c>
      <c r="B34" s="141" t="s">
        <v>64</v>
      </c>
      <c r="C34" s="137">
        <f>SUM(C35:C36)</f>
        <v>4460</v>
      </c>
    </row>
    <row r="35" spans="1:3" ht="13.5" customHeight="1">
      <c r="A35" s="167">
        <v>42222</v>
      </c>
      <c r="B35" s="96" t="s">
        <v>211</v>
      </c>
      <c r="C35" s="18">
        <v>4460</v>
      </c>
    </row>
    <row r="36" spans="1:3" ht="6" customHeight="1">
      <c r="A36" s="111"/>
      <c r="B36" s="96"/>
      <c r="C36" s="18"/>
    </row>
    <row r="37" spans="1:3" ht="14.25">
      <c r="A37" s="202" t="s">
        <v>59</v>
      </c>
      <c r="B37" s="136" t="s">
        <v>65</v>
      </c>
      <c r="C37" s="137">
        <f>SUM(C38:C39)</f>
        <v>0</v>
      </c>
    </row>
    <row r="38" spans="1:3" ht="7.5" customHeight="1">
      <c r="A38" s="104"/>
      <c r="B38" s="96"/>
      <c r="C38" s="18"/>
    </row>
    <row r="39" spans="1:3" ht="6" customHeight="1">
      <c r="A39" s="133"/>
      <c r="B39" s="14"/>
      <c r="C39" s="18"/>
    </row>
    <row r="40" spans="1:3" ht="14.25">
      <c r="A40" s="203" t="s">
        <v>60</v>
      </c>
      <c r="B40" s="141" t="s">
        <v>82</v>
      </c>
      <c r="C40" s="137">
        <f>SUM(C41:C48)</f>
        <v>344066</v>
      </c>
    </row>
    <row r="41" spans="1:3" ht="15" customHeight="1">
      <c r="A41" s="104" t="s">
        <v>54</v>
      </c>
      <c r="B41" s="96" t="s">
        <v>192</v>
      </c>
      <c r="C41" s="18">
        <v>135000</v>
      </c>
    </row>
    <row r="42" spans="1:3" ht="15" customHeight="1">
      <c r="A42" s="104" t="s">
        <v>54</v>
      </c>
      <c r="B42" s="96" t="s">
        <v>193</v>
      </c>
      <c r="C42" s="18">
        <v>173116</v>
      </c>
    </row>
    <row r="43" spans="1:3" ht="15" customHeight="1">
      <c r="A43" s="104" t="s">
        <v>54</v>
      </c>
      <c r="B43" s="96" t="s">
        <v>194</v>
      </c>
      <c r="C43" s="18">
        <v>10000</v>
      </c>
    </row>
    <row r="44" spans="1:3" ht="15" customHeight="1">
      <c r="A44" s="104" t="s">
        <v>54</v>
      </c>
      <c r="B44" s="96" t="s">
        <v>195</v>
      </c>
      <c r="C44" s="18">
        <v>3500</v>
      </c>
    </row>
    <row r="45" spans="1:3" ht="15" customHeight="1">
      <c r="A45" s="104" t="s">
        <v>54</v>
      </c>
      <c r="B45" s="96" t="s">
        <v>196</v>
      </c>
      <c r="C45" s="18">
        <v>10000</v>
      </c>
    </row>
    <row r="46" spans="1:3" ht="15" customHeight="1">
      <c r="A46" s="104" t="s">
        <v>54</v>
      </c>
      <c r="B46" s="96" t="s">
        <v>197</v>
      </c>
      <c r="C46" s="18">
        <v>8000</v>
      </c>
    </row>
    <row r="47" spans="1:3" ht="15" customHeight="1">
      <c r="A47" s="104" t="s">
        <v>54</v>
      </c>
      <c r="B47" s="101" t="s">
        <v>198</v>
      </c>
      <c r="C47" s="18">
        <v>4450</v>
      </c>
    </row>
    <row r="48" spans="1:3" ht="9" customHeight="1">
      <c r="A48" s="104"/>
      <c r="B48" s="96"/>
      <c r="C48" s="18"/>
    </row>
    <row r="49" spans="1:3" ht="15" customHeight="1">
      <c r="A49" s="205" t="s">
        <v>61</v>
      </c>
      <c r="B49" s="144" t="s">
        <v>83</v>
      </c>
      <c r="C49" s="137">
        <f>SUM(C50:C51)</f>
        <v>0</v>
      </c>
    </row>
    <row r="50" spans="1:3" ht="8.25" customHeight="1">
      <c r="A50" s="167"/>
      <c r="B50" s="200"/>
      <c r="C50" s="18"/>
    </row>
    <row r="51" spans="1:3" ht="9" customHeight="1">
      <c r="A51" s="142"/>
      <c r="B51" s="96"/>
      <c r="C51" s="18"/>
    </row>
    <row r="52" spans="1:3" ht="14.25">
      <c r="A52" s="205" t="s">
        <v>62</v>
      </c>
      <c r="B52" s="141" t="s">
        <v>84</v>
      </c>
      <c r="C52" s="137">
        <f>SUM(C53:C54)</f>
        <v>0</v>
      </c>
    </row>
    <row r="53" spans="1:3" ht="7.5" customHeight="1">
      <c r="A53" s="250"/>
      <c r="B53" s="96"/>
      <c r="C53" s="18"/>
    </row>
    <row r="54" spans="1:3" ht="7.5" customHeight="1">
      <c r="A54" s="133"/>
      <c r="B54" s="14"/>
      <c r="C54" s="18"/>
    </row>
    <row r="55" spans="1:3" ht="15.75" thickBot="1">
      <c r="A55" s="21" t="s">
        <v>5</v>
      </c>
      <c r="B55" s="131" t="s">
        <v>32</v>
      </c>
      <c r="C55" s="128">
        <f>SUM(C56:C57)</f>
        <v>297000</v>
      </c>
    </row>
    <row r="56" spans="1:3" ht="31.5" customHeight="1" thickTop="1">
      <c r="A56" s="104" t="s">
        <v>118</v>
      </c>
      <c r="B56" s="309" t="s">
        <v>199</v>
      </c>
      <c r="C56" s="99">
        <v>297000</v>
      </c>
    </row>
    <row r="57" spans="1:3" ht="12" customHeight="1">
      <c r="A57" s="323"/>
      <c r="B57" s="324"/>
      <c r="C57" s="157"/>
    </row>
    <row r="58" spans="1:3" ht="15.75" thickBot="1">
      <c r="A58" s="21" t="s">
        <v>0</v>
      </c>
      <c r="B58" s="175" t="s">
        <v>26</v>
      </c>
      <c r="C58" s="19">
        <f>SUM(C59:C60)</f>
        <v>0</v>
      </c>
    </row>
    <row r="59" spans="1:3" ht="5.25" customHeight="1" thickTop="1">
      <c r="A59" s="97"/>
      <c r="B59" s="107"/>
      <c r="C59" s="99"/>
    </row>
    <row r="60" spans="1:3" ht="6" customHeight="1">
      <c r="A60" s="103"/>
      <c r="B60" s="14"/>
      <c r="C60" s="18"/>
    </row>
    <row r="61" spans="1:3" ht="18" customHeight="1">
      <c r="A61" s="20" t="s">
        <v>6</v>
      </c>
      <c r="B61" s="12" t="s">
        <v>34</v>
      </c>
      <c r="C61" s="1">
        <f>SUM(C62+C65+C68+C71)</f>
        <v>0</v>
      </c>
    </row>
    <row r="62" spans="1:3" ht="15.75" thickBot="1">
      <c r="A62" s="21" t="s">
        <v>7</v>
      </c>
      <c r="B62" s="131" t="s">
        <v>27</v>
      </c>
      <c r="C62" s="19">
        <f>SUM(C63:C64)</f>
        <v>0</v>
      </c>
    </row>
    <row r="63" spans="1:3" ht="9" customHeight="1" thickTop="1">
      <c r="A63" s="104"/>
      <c r="B63" s="98"/>
      <c r="C63" s="99"/>
    </row>
    <row r="64" spans="1:3" ht="4.5" customHeight="1">
      <c r="A64" s="103"/>
      <c r="B64" s="134"/>
      <c r="C64" s="159"/>
    </row>
    <row r="65" spans="1:3" ht="15.75" thickBot="1">
      <c r="A65" s="185" t="s">
        <v>8</v>
      </c>
      <c r="B65" s="175" t="s">
        <v>28</v>
      </c>
      <c r="C65" s="176">
        <f>SUM(C66:C67)</f>
        <v>0</v>
      </c>
    </row>
    <row r="66" spans="1:3" ht="7.5" customHeight="1" thickTop="1">
      <c r="A66" s="97"/>
      <c r="B66" s="107"/>
      <c r="C66" s="99"/>
    </row>
    <row r="67" spans="1:3" ht="7.5" customHeight="1">
      <c r="A67" s="103"/>
      <c r="B67" s="14"/>
      <c r="C67" s="18"/>
    </row>
    <row r="68" spans="1:3" ht="15.75" thickBot="1">
      <c r="A68" s="21" t="s">
        <v>9</v>
      </c>
      <c r="B68" s="131" t="s">
        <v>29</v>
      </c>
      <c r="C68" s="19">
        <f>SUM(C69:C70)</f>
        <v>0</v>
      </c>
    </row>
    <row r="69" spans="1:3" ht="10.5" customHeight="1" thickTop="1">
      <c r="A69" s="104"/>
      <c r="B69" s="98"/>
      <c r="C69" s="99"/>
    </row>
    <row r="70" spans="1:3" ht="10.5" customHeight="1">
      <c r="A70" s="103"/>
      <c r="B70" s="14" t="s">
        <v>25</v>
      </c>
      <c r="C70" s="18"/>
    </row>
    <row r="71" spans="1:3" ht="13.5" customHeight="1" thickBot="1">
      <c r="A71" s="21" t="s">
        <v>10</v>
      </c>
      <c r="B71" s="131" t="s">
        <v>1</v>
      </c>
      <c r="C71" s="19">
        <f>SUM(C72:C73)</f>
        <v>0</v>
      </c>
    </row>
    <row r="72" spans="1:3" ht="4.5" customHeight="1" thickTop="1">
      <c r="A72" s="97"/>
      <c r="B72" s="107"/>
      <c r="C72" s="99"/>
    </row>
    <row r="73" spans="1:3" ht="5.25" customHeight="1">
      <c r="A73" s="103"/>
      <c r="B73" s="14"/>
      <c r="C73" s="18"/>
    </row>
    <row r="74" spans="1:3" ht="6" customHeight="1">
      <c r="A74" s="7"/>
      <c r="B74" s="8"/>
      <c r="C74" s="2"/>
    </row>
    <row r="75" spans="1:3" ht="15">
      <c r="A75" s="209"/>
      <c r="B75" s="34" t="s">
        <v>16</v>
      </c>
      <c r="C75" s="210">
        <f>C76+C83</f>
        <v>98734</v>
      </c>
    </row>
    <row r="76" spans="1:3" ht="15">
      <c r="A76" s="150">
        <v>3</v>
      </c>
      <c r="B76" s="151" t="s">
        <v>17</v>
      </c>
      <c r="C76" s="152">
        <f>SUM(C77+C80)</f>
        <v>95000</v>
      </c>
    </row>
    <row r="77" spans="1:3" ht="19.5" customHeight="1" thickBot="1">
      <c r="A77" s="105" t="s">
        <v>11</v>
      </c>
      <c r="B77" s="131" t="s">
        <v>19</v>
      </c>
      <c r="C77" s="19">
        <f>SUM(C78:C79)</f>
        <v>0</v>
      </c>
    </row>
    <row r="78" spans="1:3" ht="6" customHeight="1" thickTop="1">
      <c r="A78" s="100"/>
      <c r="B78" s="107"/>
      <c r="C78" s="99"/>
    </row>
    <row r="79" spans="1:3" ht="8.25" customHeight="1">
      <c r="A79" s="108"/>
      <c r="B79" s="14"/>
      <c r="C79" s="18"/>
    </row>
    <row r="80" spans="1:3" ht="15.75" thickBot="1">
      <c r="A80" s="109">
        <v>3232</v>
      </c>
      <c r="B80" s="110" t="s">
        <v>12</v>
      </c>
      <c r="C80" s="225">
        <f>SUM(C81:C82)</f>
        <v>95000</v>
      </c>
    </row>
    <row r="81" spans="1:3" ht="40.5" customHeight="1" thickTop="1">
      <c r="A81" s="196">
        <v>32389</v>
      </c>
      <c r="B81" s="98" t="s">
        <v>149</v>
      </c>
      <c r="C81" s="99">
        <v>95000</v>
      </c>
    </row>
    <row r="82" spans="1:3" ht="6.75" customHeight="1">
      <c r="A82" s="118"/>
      <c r="B82" s="14"/>
      <c r="C82" s="18"/>
    </row>
    <row r="83" spans="1:3" ht="15">
      <c r="A83" s="10">
        <v>4</v>
      </c>
      <c r="B83" s="11" t="s">
        <v>18</v>
      </c>
      <c r="C83" s="6">
        <f>SUM(C84+C87+C91)</f>
        <v>3734</v>
      </c>
    </row>
    <row r="84" spans="1:3" ht="15.75" thickBot="1">
      <c r="A84" s="105" t="s">
        <v>13</v>
      </c>
      <c r="B84" s="131" t="s">
        <v>20</v>
      </c>
      <c r="C84" s="19">
        <f>SUM(C85:C86)</f>
        <v>0</v>
      </c>
    </row>
    <row r="85" spans="1:3" ht="6.75" customHeight="1" thickTop="1">
      <c r="A85" s="100"/>
      <c r="B85" s="107"/>
      <c r="C85" s="99"/>
    </row>
    <row r="86" spans="1:3" ht="4.5" customHeight="1">
      <c r="A86" s="108"/>
      <c r="B86" s="14"/>
      <c r="C86" s="18"/>
    </row>
    <row r="87" spans="1:3" ht="17.25" customHeight="1" thickBot="1">
      <c r="A87" s="109">
        <v>422</v>
      </c>
      <c r="B87" s="218" t="s">
        <v>109</v>
      </c>
      <c r="C87" s="225">
        <f>SUM(C88:C90)</f>
        <v>3734</v>
      </c>
    </row>
    <row r="88" spans="1:3" ht="15.75" customHeight="1" thickTop="1">
      <c r="A88" s="196">
        <v>42221</v>
      </c>
      <c r="B88" s="98" t="s">
        <v>200</v>
      </c>
      <c r="C88" s="99">
        <v>2870</v>
      </c>
    </row>
    <row r="89" spans="1:3" ht="15.75" customHeight="1">
      <c r="A89" s="196">
        <v>42221</v>
      </c>
      <c r="B89" s="101" t="s">
        <v>201</v>
      </c>
      <c r="C89" s="18">
        <v>864</v>
      </c>
    </row>
    <row r="90" spans="1:3" ht="6" customHeight="1">
      <c r="A90" s="167"/>
      <c r="B90" s="101"/>
      <c r="C90" s="102"/>
    </row>
    <row r="91" spans="1:3" ht="15.75" thickBot="1">
      <c r="A91" s="109">
        <v>426</v>
      </c>
      <c r="B91" s="110" t="s">
        <v>22</v>
      </c>
      <c r="C91" s="225">
        <f>SUM(C92:C93)</f>
        <v>0</v>
      </c>
    </row>
    <row r="92" spans="1:3" ht="9.75" customHeight="1" thickTop="1">
      <c r="A92" s="167"/>
      <c r="B92" s="226"/>
      <c r="C92" s="227"/>
    </row>
    <row r="93" spans="1:3" ht="8.25" customHeight="1">
      <c r="A93" s="167"/>
      <c r="B93" s="216"/>
      <c r="C93" s="228"/>
    </row>
    <row r="94" spans="1:3" ht="6" customHeight="1">
      <c r="A94" s="7"/>
      <c r="B94" s="8"/>
      <c r="C94" s="2"/>
    </row>
    <row r="95" spans="1:3" ht="15">
      <c r="A95" s="4">
        <v>3</v>
      </c>
      <c r="B95" s="5" t="s">
        <v>38</v>
      </c>
      <c r="C95" s="6">
        <f>C8+C76</f>
        <v>173504</v>
      </c>
    </row>
    <row r="96" spans="1:3" ht="15" customHeight="1">
      <c r="A96" s="10">
        <v>4</v>
      </c>
      <c r="B96" s="11" t="s">
        <v>117</v>
      </c>
      <c r="C96" s="6">
        <f>C18+C83</f>
        <v>679260</v>
      </c>
    </row>
    <row r="97" spans="1:3" ht="3" customHeight="1">
      <c r="A97" s="7"/>
      <c r="B97" s="8"/>
      <c r="C97" s="2"/>
    </row>
    <row r="98" spans="1:3" ht="21" customHeight="1">
      <c r="A98" s="153"/>
      <c r="B98" s="154" t="s">
        <v>93</v>
      </c>
      <c r="C98" s="81">
        <f>C8+C18+C76+C83</f>
        <v>852764</v>
      </c>
    </row>
    <row r="99" spans="1:3" ht="3.75" customHeight="1">
      <c r="A99" s="200"/>
      <c r="B99" s="200"/>
      <c r="C99" s="200"/>
    </row>
    <row r="100" spans="1:3" ht="2.25" customHeight="1">
      <c r="A100" s="200"/>
      <c r="B100" s="200"/>
      <c r="C100" s="200"/>
    </row>
    <row r="101" spans="1:3" ht="15.75">
      <c r="A101" s="231" t="s">
        <v>89</v>
      </c>
      <c r="B101" s="231"/>
      <c r="C101" s="65"/>
    </row>
    <row r="102" spans="1:3" ht="15.75">
      <c r="A102" s="231" t="s">
        <v>236</v>
      </c>
      <c r="B102" s="231"/>
      <c r="C102" s="65"/>
    </row>
    <row r="103" spans="1:3" ht="14.25">
      <c r="A103" s="69" t="s">
        <v>107</v>
      </c>
      <c r="B103" s="69"/>
      <c r="C103" s="65"/>
    </row>
    <row r="104" ht="12.75">
      <c r="C104" s="56"/>
    </row>
    <row r="105" spans="1:3" ht="14.25">
      <c r="A105" s="62"/>
      <c r="B105" s="65"/>
      <c r="C105" s="72"/>
    </row>
    <row r="106" spans="1:3" ht="12.75">
      <c r="A106" s="62"/>
      <c r="B106" s="62"/>
      <c r="C106" s="72"/>
    </row>
    <row r="107" spans="1:3" ht="14.25">
      <c r="A107" s="64"/>
      <c r="B107" s="69"/>
      <c r="C107" s="7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&amp;C&amp;A&amp;R&amp;P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82">
      <selection activeCell="A107" sqref="A107:B107"/>
    </sheetView>
  </sheetViews>
  <sheetFormatPr defaultColWidth="9.140625" defaultRowHeight="12.75"/>
  <cols>
    <col min="1" max="1" width="7.57421875" style="0" customWidth="1"/>
    <col min="2" max="2" width="59.140625" style="0" customWidth="1"/>
    <col min="3" max="3" width="12.8515625" style="0" customWidth="1"/>
    <col min="4" max="4" width="12.28125" style="0" customWidth="1"/>
  </cols>
  <sheetData>
    <row r="1" spans="1:3" ht="12.75">
      <c r="A1" s="43" t="s">
        <v>131</v>
      </c>
      <c r="B1" s="43" t="s">
        <v>131</v>
      </c>
      <c r="C1" s="45"/>
    </row>
    <row r="2" spans="1:3" s="35" customFormat="1" ht="15.75" thickBot="1">
      <c r="A2" s="92" t="s">
        <v>40</v>
      </c>
      <c r="B2" s="93"/>
      <c r="C2" s="46"/>
    </row>
    <row r="3" spans="1:3" ht="18.75" customHeight="1" thickTop="1">
      <c r="A3" s="73"/>
      <c r="B3" s="68" t="s">
        <v>77</v>
      </c>
      <c r="C3" s="86"/>
    </row>
    <row r="4" spans="1:3" ht="33.75">
      <c r="A4" s="82" t="s">
        <v>41</v>
      </c>
      <c r="B4" s="42" t="s">
        <v>52</v>
      </c>
      <c r="C4" s="304" t="s">
        <v>232</v>
      </c>
    </row>
    <row r="5" spans="1:3" ht="11.25" customHeight="1" thickBot="1">
      <c r="A5" s="87">
        <v>1</v>
      </c>
      <c r="B5" s="87">
        <v>2</v>
      </c>
      <c r="C5" s="87">
        <v>3</v>
      </c>
    </row>
    <row r="6" spans="1:3" ht="6.75" customHeight="1" thickTop="1">
      <c r="A6" s="88"/>
      <c r="B6" s="88"/>
      <c r="C6" s="88"/>
    </row>
    <row r="7" spans="1:3" ht="15" customHeight="1">
      <c r="A7" s="149"/>
      <c r="B7" s="33" t="s">
        <v>15</v>
      </c>
      <c r="C7" s="3">
        <f>C8</f>
        <v>0</v>
      </c>
    </row>
    <row r="8" spans="1:3" ht="15">
      <c r="A8" s="4">
        <v>3</v>
      </c>
      <c r="B8" s="5" t="s">
        <v>17</v>
      </c>
      <c r="C8" s="6">
        <f>C9+C12</f>
        <v>0</v>
      </c>
    </row>
    <row r="9" spans="1:3" ht="15.75" thickBot="1">
      <c r="A9" s="105" t="s">
        <v>11</v>
      </c>
      <c r="B9" s="106" t="s">
        <v>23</v>
      </c>
      <c r="C9" s="19">
        <f>SUM(C10:C11)</f>
        <v>0</v>
      </c>
    </row>
    <row r="10" spans="1:3" ht="9.75" customHeight="1" thickTop="1">
      <c r="A10" s="100"/>
      <c r="B10" s="107"/>
      <c r="C10" s="99"/>
    </row>
    <row r="11" spans="1:3" ht="9.75" customHeight="1">
      <c r="A11" s="108"/>
      <c r="B11" s="14"/>
      <c r="C11" s="18"/>
    </row>
    <row r="12" spans="1:3" ht="15.75" thickBot="1">
      <c r="A12" s="109">
        <v>3232</v>
      </c>
      <c r="B12" s="110" t="s">
        <v>12</v>
      </c>
      <c r="C12" s="128">
        <f>SUM(C13:C15)</f>
        <v>0</v>
      </c>
    </row>
    <row r="13" spans="1:3" ht="4.5" customHeight="1" thickTop="1">
      <c r="A13" s="112"/>
      <c r="B13" s="115"/>
      <c r="C13" s="114"/>
    </row>
    <row r="14" spans="1:3" ht="4.5" customHeight="1">
      <c r="A14" s="112"/>
      <c r="B14" s="115"/>
      <c r="C14" s="114"/>
    </row>
    <row r="15" spans="1:3" ht="4.5" customHeight="1">
      <c r="A15" s="118"/>
      <c r="B15" s="134"/>
      <c r="C15" s="102"/>
    </row>
    <row r="16" spans="1:3" ht="7.5" customHeight="1">
      <c r="A16" s="120"/>
      <c r="B16" s="121"/>
      <c r="C16" s="122"/>
    </row>
    <row r="17" spans="1:3" ht="16.5" customHeight="1">
      <c r="A17" s="123"/>
      <c r="B17" s="124" t="s">
        <v>14</v>
      </c>
      <c r="C17" s="125">
        <f>C18</f>
        <v>833000</v>
      </c>
    </row>
    <row r="18" spans="1:3" ht="15">
      <c r="A18" s="126" t="s">
        <v>42</v>
      </c>
      <c r="B18" s="11" t="s">
        <v>18</v>
      </c>
      <c r="C18" s="6">
        <f>C19+C22+C62</f>
        <v>833000</v>
      </c>
    </row>
    <row r="19" spans="1:3" ht="15.75" thickBot="1">
      <c r="A19" s="105" t="s">
        <v>13</v>
      </c>
      <c r="B19" s="127" t="s">
        <v>33</v>
      </c>
      <c r="C19" s="128">
        <f>SUM(C20:C21)</f>
        <v>0</v>
      </c>
    </row>
    <row r="20" spans="1:3" ht="16.5" customHeight="1" thickTop="1">
      <c r="A20" s="111"/>
      <c r="B20" s="98"/>
      <c r="C20" s="298"/>
    </row>
    <row r="21" spans="1:3" ht="8.25" customHeight="1">
      <c r="A21" s="130"/>
      <c r="B21" s="35" t="s">
        <v>25</v>
      </c>
      <c r="C21" s="66"/>
    </row>
    <row r="22" spans="1:3" ht="15">
      <c r="A22" s="20" t="s">
        <v>2</v>
      </c>
      <c r="B22" s="12" t="s">
        <v>36</v>
      </c>
      <c r="C22" s="66">
        <f>SUM(C23+C29+C56+C59)</f>
        <v>833000</v>
      </c>
    </row>
    <row r="23" spans="1:3" ht="15.75" thickBot="1">
      <c r="A23" s="21" t="s">
        <v>3</v>
      </c>
      <c r="B23" s="131" t="s">
        <v>24</v>
      </c>
      <c r="C23" s="128">
        <f>C24</f>
        <v>0</v>
      </c>
    </row>
    <row r="24" spans="1:3" ht="10.5" customHeight="1" thickTop="1">
      <c r="A24" s="104"/>
      <c r="B24" s="98"/>
      <c r="C24" s="99"/>
    </row>
    <row r="25" spans="1:3" ht="3" customHeight="1">
      <c r="A25" s="156"/>
      <c r="B25" s="113"/>
      <c r="C25" s="157"/>
    </row>
    <row r="26" spans="1:3" ht="3" customHeight="1">
      <c r="A26" s="156"/>
      <c r="B26" s="117"/>
      <c r="C26" s="157"/>
    </row>
    <row r="27" spans="1:3" ht="3" customHeight="1">
      <c r="A27" s="156"/>
      <c r="B27" s="117"/>
      <c r="C27" s="157"/>
    </row>
    <row r="28" spans="1:3" ht="3" customHeight="1">
      <c r="A28" s="133"/>
      <c r="B28" s="134" t="s">
        <v>25</v>
      </c>
      <c r="C28" s="102"/>
    </row>
    <row r="29" spans="1:3" ht="15.75" thickBot="1">
      <c r="A29" s="21" t="s">
        <v>4</v>
      </c>
      <c r="B29" s="131" t="s">
        <v>97</v>
      </c>
      <c r="C29" s="128">
        <f>C30+C36+C39+C42+C50+C53</f>
        <v>673000</v>
      </c>
    </row>
    <row r="30" spans="1:3" ht="16.5" customHeight="1" thickTop="1">
      <c r="A30" s="135" t="s">
        <v>57</v>
      </c>
      <c r="B30" s="171" t="s">
        <v>63</v>
      </c>
      <c r="C30" s="263">
        <f>SUM(C31:C35)</f>
        <v>22000</v>
      </c>
    </row>
    <row r="31" spans="1:3" ht="18.75" customHeight="1">
      <c r="A31" s="104" t="s">
        <v>75</v>
      </c>
      <c r="B31" s="14" t="s">
        <v>179</v>
      </c>
      <c r="C31" s="18">
        <v>6000</v>
      </c>
    </row>
    <row r="32" spans="1:3" ht="16.5" customHeight="1">
      <c r="A32" s="104" t="s">
        <v>75</v>
      </c>
      <c r="B32" s="14" t="s">
        <v>206</v>
      </c>
      <c r="C32" s="18">
        <v>8000</v>
      </c>
    </row>
    <row r="33" spans="1:3" ht="15.75" customHeight="1">
      <c r="A33" s="104" t="s">
        <v>75</v>
      </c>
      <c r="B33" s="14" t="s">
        <v>180</v>
      </c>
      <c r="C33" s="18">
        <v>8000</v>
      </c>
    </row>
    <row r="34" spans="1:3" ht="7.5" customHeight="1">
      <c r="A34" s="142"/>
      <c r="B34" s="14"/>
      <c r="C34" s="18"/>
    </row>
    <row r="35" spans="1:3" ht="9" customHeight="1">
      <c r="A35" s="132"/>
      <c r="B35" s="117"/>
      <c r="C35" s="159"/>
    </row>
    <row r="36" spans="1:3" ht="14.25">
      <c r="A36" s="135" t="s">
        <v>58</v>
      </c>
      <c r="B36" s="141" t="s">
        <v>64</v>
      </c>
      <c r="C36" s="160">
        <f>SUM(C37:C38)</f>
        <v>0</v>
      </c>
    </row>
    <row r="37" spans="1:3" ht="11.25" customHeight="1">
      <c r="A37" s="104"/>
      <c r="B37" s="264"/>
      <c r="C37" s="18"/>
    </row>
    <row r="38" spans="1:3" ht="9" customHeight="1">
      <c r="A38" s="132"/>
      <c r="B38" s="14"/>
      <c r="C38" s="18"/>
    </row>
    <row r="39" spans="1:3" ht="14.25">
      <c r="A39" s="135" t="s">
        <v>59</v>
      </c>
      <c r="B39" s="136" t="s">
        <v>65</v>
      </c>
      <c r="C39" s="137">
        <f>SUM(C40:C41)</f>
        <v>0</v>
      </c>
    </row>
    <row r="40" spans="1:3" ht="9.75" customHeight="1">
      <c r="A40" s="132"/>
      <c r="B40" s="14"/>
      <c r="C40" s="18"/>
    </row>
    <row r="41" spans="1:3" ht="8.25" customHeight="1">
      <c r="A41" s="133"/>
      <c r="B41" s="14"/>
      <c r="C41" s="18"/>
    </row>
    <row r="42" spans="1:3" ht="12" customHeight="1">
      <c r="A42" s="140" t="s">
        <v>60</v>
      </c>
      <c r="B42" s="141" t="s">
        <v>82</v>
      </c>
      <c r="C42" s="137">
        <f>SUM(C43:C49)</f>
        <v>651000</v>
      </c>
    </row>
    <row r="43" spans="1:7" ht="42.75" customHeight="1">
      <c r="A43" s="240" t="s">
        <v>91</v>
      </c>
      <c r="B43" s="96" t="s">
        <v>181</v>
      </c>
      <c r="C43" s="267">
        <v>150000</v>
      </c>
      <c r="D43" s="320"/>
      <c r="E43" s="320"/>
      <c r="F43" s="320"/>
      <c r="G43" s="320"/>
    </row>
    <row r="44" spans="1:3" ht="33" customHeight="1">
      <c r="A44" s="240" t="s">
        <v>91</v>
      </c>
      <c r="B44" s="96" t="s">
        <v>182</v>
      </c>
      <c r="C44" s="18">
        <v>168750</v>
      </c>
    </row>
    <row r="45" spans="1:3" ht="27" customHeight="1">
      <c r="A45" s="240" t="s">
        <v>91</v>
      </c>
      <c r="B45" s="96" t="s">
        <v>184</v>
      </c>
      <c r="C45" s="267">
        <v>55000</v>
      </c>
    </row>
    <row r="46" spans="1:3" ht="30.75" customHeight="1">
      <c r="A46" s="240" t="s">
        <v>91</v>
      </c>
      <c r="B46" s="96" t="s">
        <v>185</v>
      </c>
      <c r="C46" s="18">
        <v>277250</v>
      </c>
    </row>
    <row r="47" spans="1:3" ht="4.5" customHeight="1">
      <c r="A47" s="240"/>
      <c r="B47" s="96"/>
      <c r="C47" s="288"/>
    </row>
    <row r="48" spans="1:3" ht="5.25" customHeight="1">
      <c r="A48" s="240"/>
      <c r="B48" s="101"/>
      <c r="C48" s="18"/>
    </row>
    <row r="49" spans="1:3" ht="4.5" customHeight="1">
      <c r="A49" s="240"/>
      <c r="B49" s="101"/>
      <c r="C49" s="18"/>
    </row>
    <row r="50" spans="1:3" ht="14.25" customHeight="1">
      <c r="A50" s="143" t="s">
        <v>61</v>
      </c>
      <c r="B50" s="141" t="s">
        <v>83</v>
      </c>
      <c r="C50" s="137">
        <f>SUM(C51:C52)</f>
        <v>0</v>
      </c>
    </row>
    <row r="51" spans="1:3" ht="7.5" customHeight="1">
      <c r="A51" s="132"/>
      <c r="B51" s="134"/>
      <c r="C51" s="102"/>
    </row>
    <row r="52" spans="1:3" ht="7.5" customHeight="1">
      <c r="A52" s="132"/>
      <c r="B52" s="14"/>
      <c r="C52" s="18"/>
    </row>
    <row r="53" spans="1:3" ht="14.25">
      <c r="A53" s="135" t="s">
        <v>62</v>
      </c>
      <c r="B53" s="136" t="s">
        <v>84</v>
      </c>
      <c r="C53" s="137">
        <f>SUM(C54:C55)</f>
        <v>0</v>
      </c>
    </row>
    <row r="54" spans="1:3" ht="10.5" customHeight="1">
      <c r="A54" s="104"/>
      <c r="B54" s="14"/>
      <c r="C54" s="18"/>
    </row>
    <row r="55" spans="1:3" ht="7.5" customHeight="1">
      <c r="A55" s="133"/>
      <c r="B55" s="14"/>
      <c r="C55" s="18"/>
    </row>
    <row r="56" spans="1:3" ht="16.5" customHeight="1" thickBot="1">
      <c r="A56" s="21" t="s">
        <v>5</v>
      </c>
      <c r="B56" s="131" t="s">
        <v>32</v>
      </c>
      <c r="C56" s="225">
        <f>SUM(C57:C58)</f>
        <v>160000</v>
      </c>
    </row>
    <row r="57" spans="1:3" ht="24" customHeight="1" thickTop="1">
      <c r="A57" s="104" t="s">
        <v>55</v>
      </c>
      <c r="B57" s="98" t="s">
        <v>207</v>
      </c>
      <c r="C57" s="99">
        <v>160000</v>
      </c>
    </row>
    <row r="58" spans="1:3" ht="9" customHeight="1">
      <c r="A58" s="142"/>
      <c r="B58" s="14"/>
      <c r="C58" s="18"/>
    </row>
    <row r="59" spans="1:3" ht="15.75" thickBot="1">
      <c r="A59" s="21" t="s">
        <v>0</v>
      </c>
      <c r="B59" s="131" t="s">
        <v>26</v>
      </c>
      <c r="C59" s="19">
        <f>SUM(C60:C61)</f>
        <v>0</v>
      </c>
    </row>
    <row r="60" spans="1:3" ht="6" customHeight="1" thickTop="1">
      <c r="A60" s="97"/>
      <c r="B60" s="107" t="s">
        <v>25</v>
      </c>
      <c r="C60" s="99"/>
    </row>
    <row r="61" spans="1:3" ht="9.75" customHeight="1">
      <c r="A61" s="103"/>
      <c r="B61" s="14"/>
      <c r="C61" s="18"/>
    </row>
    <row r="62" spans="1:3" ht="19.5" customHeight="1">
      <c r="A62" s="20" t="s">
        <v>6</v>
      </c>
      <c r="B62" s="12" t="s">
        <v>47</v>
      </c>
      <c r="C62" s="1">
        <f>SUM(C63+C66+C69+C72)</f>
        <v>0</v>
      </c>
    </row>
    <row r="63" spans="1:3" ht="15.75" thickBot="1">
      <c r="A63" s="21" t="s">
        <v>7</v>
      </c>
      <c r="B63" s="131" t="s">
        <v>27</v>
      </c>
      <c r="C63" s="19">
        <f>SUM(C64:C65)</f>
        <v>0</v>
      </c>
    </row>
    <row r="64" spans="1:7" ht="9" customHeight="1" thickTop="1">
      <c r="A64" s="104"/>
      <c r="B64" s="318"/>
      <c r="C64" s="227"/>
      <c r="D64" s="321"/>
      <c r="E64" s="321"/>
      <c r="F64" s="321"/>
      <c r="G64" s="319"/>
    </row>
    <row r="65" spans="1:3" ht="9" customHeight="1">
      <c r="A65" s="103"/>
      <c r="B65" s="14"/>
      <c r="C65" s="18"/>
    </row>
    <row r="66" spans="1:3" ht="15">
      <c r="A66" s="21" t="s">
        <v>8</v>
      </c>
      <c r="B66" s="146" t="s">
        <v>28</v>
      </c>
      <c r="C66" s="147">
        <f>SUM(C67:C68)</f>
        <v>0</v>
      </c>
    </row>
    <row r="67" spans="1:3" ht="7.5" customHeight="1">
      <c r="A67" s="104"/>
      <c r="B67" s="14"/>
      <c r="C67" s="18"/>
    </row>
    <row r="68" spans="1:3" ht="8.25" customHeight="1">
      <c r="A68" s="104"/>
      <c r="B68" s="14"/>
      <c r="C68" s="18"/>
    </row>
    <row r="69" spans="1:3" ht="15.75" thickBot="1">
      <c r="A69" s="162" t="s">
        <v>9</v>
      </c>
      <c r="B69" s="131" t="s">
        <v>29</v>
      </c>
      <c r="C69" s="19">
        <f>SUM(C70:C71)</f>
        <v>0</v>
      </c>
    </row>
    <row r="70" spans="1:3" ht="9.75" customHeight="1" thickTop="1">
      <c r="A70" s="97"/>
      <c r="B70" s="134"/>
      <c r="C70" s="102"/>
    </row>
    <row r="71" spans="1:3" ht="9" customHeight="1">
      <c r="A71" s="103"/>
      <c r="B71" s="14"/>
      <c r="C71" s="18"/>
    </row>
    <row r="72" spans="1:3" ht="15.75" thickBot="1">
      <c r="A72" s="21" t="s">
        <v>10</v>
      </c>
      <c r="B72" s="131" t="s">
        <v>1</v>
      </c>
      <c r="C72" s="19">
        <f>SUM(C73:C74)</f>
        <v>0</v>
      </c>
    </row>
    <row r="73" spans="1:3" ht="8.25" customHeight="1" thickTop="1">
      <c r="A73" s="97"/>
      <c r="B73" s="163"/>
      <c r="C73" s="164"/>
    </row>
    <row r="74" spans="1:3" ht="7.5" customHeight="1">
      <c r="A74" s="103"/>
      <c r="B74" s="14"/>
      <c r="C74" s="18"/>
    </row>
    <row r="75" spans="1:3" ht="8.25" customHeight="1">
      <c r="A75" s="7"/>
      <c r="B75" s="8"/>
      <c r="C75" s="2"/>
    </row>
    <row r="76" spans="1:3" ht="21" customHeight="1">
      <c r="A76" s="165"/>
      <c r="B76" s="166" t="s">
        <v>16</v>
      </c>
      <c r="C76" s="3">
        <f>C77+C84</f>
        <v>17000</v>
      </c>
    </row>
    <row r="77" spans="1:3" ht="15">
      <c r="A77" s="150">
        <v>3</v>
      </c>
      <c r="B77" s="151" t="s">
        <v>17</v>
      </c>
      <c r="C77" s="152">
        <f>SUM(C78+C81)</f>
        <v>0</v>
      </c>
    </row>
    <row r="78" spans="1:3" ht="15.75" thickBot="1">
      <c r="A78" s="105" t="s">
        <v>11</v>
      </c>
      <c r="B78" s="131" t="s">
        <v>19</v>
      </c>
      <c r="C78" s="19">
        <f>SUM(C79:C80)</f>
        <v>0</v>
      </c>
    </row>
    <row r="79" spans="1:3" ht="9" customHeight="1" thickTop="1">
      <c r="A79" s="100"/>
      <c r="B79" s="107"/>
      <c r="C79" s="99"/>
    </row>
    <row r="80" spans="1:3" ht="6.75" customHeight="1">
      <c r="A80" s="108"/>
      <c r="B80" s="14" t="s">
        <v>25</v>
      </c>
      <c r="C80" s="18"/>
    </row>
    <row r="81" spans="1:3" ht="15.75" thickBot="1">
      <c r="A81" s="109">
        <v>3232</v>
      </c>
      <c r="B81" s="110" t="s">
        <v>12</v>
      </c>
      <c r="C81" s="19">
        <f>SUM(C82:C83)</f>
        <v>0</v>
      </c>
    </row>
    <row r="82" spans="1:3" ht="9" customHeight="1" thickTop="1">
      <c r="A82" s="112"/>
      <c r="B82" s="107"/>
      <c r="C82" s="99"/>
    </row>
    <row r="83" spans="1:3" ht="8.25" customHeight="1">
      <c r="A83" s="118"/>
      <c r="B83" s="14"/>
      <c r="C83" s="18"/>
    </row>
    <row r="84" spans="1:3" ht="15">
      <c r="A84" s="10">
        <v>4</v>
      </c>
      <c r="B84" s="11" t="s">
        <v>18</v>
      </c>
      <c r="C84" s="6">
        <f>SUM(C85+C88+C96)</f>
        <v>17000</v>
      </c>
    </row>
    <row r="85" spans="1:3" ht="15.75" thickBot="1">
      <c r="A85" s="105" t="s">
        <v>13</v>
      </c>
      <c r="B85" s="131" t="s">
        <v>20</v>
      </c>
      <c r="C85" s="19">
        <f>SUM(C86:C87)</f>
        <v>0</v>
      </c>
    </row>
    <row r="86" spans="1:3" ht="9" customHeight="1" thickTop="1">
      <c r="A86" s="100"/>
      <c r="B86" s="107"/>
      <c r="C86" s="99"/>
    </row>
    <row r="87" spans="1:3" ht="9" customHeight="1">
      <c r="A87" s="108"/>
      <c r="B87" s="14"/>
      <c r="C87" s="18"/>
    </row>
    <row r="88" spans="1:3" ht="16.5" customHeight="1" thickBot="1">
      <c r="A88" s="109">
        <v>422</v>
      </c>
      <c r="B88" s="110" t="s">
        <v>106</v>
      </c>
      <c r="C88" s="225">
        <f>SUM(C89:C95)</f>
        <v>17000</v>
      </c>
    </row>
    <row r="89" spans="1:3" ht="18.75" customHeight="1" thickTop="1">
      <c r="A89" s="167">
        <v>42211</v>
      </c>
      <c r="B89" s="14" t="s">
        <v>208</v>
      </c>
      <c r="C89" s="102">
        <v>9000</v>
      </c>
    </row>
    <row r="90" spans="1:3" ht="18.75" customHeight="1">
      <c r="A90" s="167">
        <v>42211</v>
      </c>
      <c r="B90" s="14" t="s">
        <v>209</v>
      </c>
      <c r="C90" s="102">
        <v>4000</v>
      </c>
    </row>
    <row r="91" spans="1:3" ht="15" customHeight="1">
      <c r="A91" s="167">
        <v>42211</v>
      </c>
      <c r="B91" s="14" t="s">
        <v>183</v>
      </c>
      <c r="C91" s="102">
        <v>4000</v>
      </c>
    </row>
    <row r="92" spans="1:3" ht="4.5" customHeight="1">
      <c r="A92" s="167"/>
      <c r="B92" s="264"/>
      <c r="C92" s="297"/>
    </row>
    <row r="93" spans="1:3" ht="4.5" customHeight="1">
      <c r="A93" s="265"/>
      <c r="B93" s="264"/>
      <c r="C93" s="297"/>
    </row>
    <row r="94" spans="1:3" ht="4.5" customHeight="1">
      <c r="A94" s="301"/>
      <c r="B94" s="296"/>
      <c r="C94" s="297"/>
    </row>
    <row r="95" spans="1:3" ht="9" customHeight="1">
      <c r="A95" s="118"/>
      <c r="B95" s="14"/>
      <c r="C95" s="18"/>
    </row>
    <row r="96" spans="1:3" ht="15.75" thickBot="1">
      <c r="A96" s="109">
        <v>426</v>
      </c>
      <c r="B96" s="110" t="s">
        <v>22</v>
      </c>
      <c r="C96" s="19">
        <f>SUM(C97:C98)</f>
        <v>0</v>
      </c>
    </row>
    <row r="97" spans="1:3" ht="7.5" customHeight="1" thickTop="1">
      <c r="A97" s="116"/>
      <c r="B97" s="107"/>
      <c r="C97" s="99"/>
    </row>
    <row r="98" spans="1:3" ht="9.75" customHeight="1">
      <c r="A98" s="118"/>
      <c r="B98" s="14"/>
      <c r="C98" s="18"/>
    </row>
    <row r="99" spans="1:3" ht="6" customHeight="1">
      <c r="A99" s="7"/>
      <c r="B99" s="8"/>
      <c r="C99" s="2"/>
    </row>
    <row r="100" spans="1:3" ht="15.75" customHeight="1">
      <c r="A100" s="4">
        <v>3</v>
      </c>
      <c r="B100" s="16" t="s">
        <v>38</v>
      </c>
      <c r="C100" s="6">
        <f>C8+C77</f>
        <v>0</v>
      </c>
    </row>
    <row r="101" spans="1:3" ht="18" customHeight="1">
      <c r="A101" s="10">
        <v>4</v>
      </c>
      <c r="B101" s="11" t="s">
        <v>39</v>
      </c>
      <c r="C101" s="6">
        <f>C18+C84</f>
        <v>850000</v>
      </c>
    </row>
    <row r="102" spans="1:3" ht="8.25" customHeight="1">
      <c r="A102" s="7"/>
      <c r="B102" s="8"/>
      <c r="C102" s="2"/>
    </row>
    <row r="103" spans="1:3" ht="22.5" customHeight="1">
      <c r="A103" s="74"/>
      <c r="B103" s="221" t="s">
        <v>51</v>
      </c>
      <c r="C103" s="155">
        <f>C100+C101</f>
        <v>850000</v>
      </c>
    </row>
    <row r="104" ht="7.5" customHeight="1">
      <c r="C104" s="71"/>
    </row>
    <row r="105" ht="9" customHeight="1"/>
    <row r="106" spans="1:3" ht="15.75">
      <c r="A106" s="231" t="s">
        <v>89</v>
      </c>
      <c r="B106" s="231"/>
      <c r="C106" s="62"/>
    </row>
    <row r="107" spans="1:3" ht="15.75">
      <c r="A107" s="231" t="s">
        <v>236</v>
      </c>
      <c r="B107" s="231"/>
      <c r="C107" s="62"/>
    </row>
    <row r="108" spans="1:3" ht="14.25">
      <c r="A108" s="64" t="s">
        <v>48</v>
      </c>
      <c r="B108" s="69"/>
      <c r="C108" s="6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&amp;C&amp;A&amp;R&amp;11&amp;X&amp;P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28">
      <selection activeCell="F34" sqref="F34"/>
    </sheetView>
  </sheetViews>
  <sheetFormatPr defaultColWidth="9.140625" defaultRowHeight="12.75"/>
  <cols>
    <col min="1" max="1" width="8.28125" style="0" customWidth="1"/>
    <col min="2" max="2" width="57.00390625" style="0" customWidth="1"/>
    <col min="3" max="3" width="14.00390625" style="0" customWidth="1"/>
  </cols>
  <sheetData>
    <row r="1" spans="1:3" ht="22.5" customHeight="1">
      <c r="A1" s="91" t="s">
        <v>128</v>
      </c>
      <c r="B1" s="91"/>
      <c r="C1" s="243"/>
    </row>
    <row r="2" spans="1:3" ht="38.25" customHeight="1">
      <c r="A2" s="89" t="s">
        <v>41</v>
      </c>
      <c r="B2" s="90" t="s">
        <v>56</v>
      </c>
      <c r="C2" s="304" t="s">
        <v>232</v>
      </c>
    </row>
    <row r="3" spans="1:3" ht="11.25" customHeight="1" thickBot="1">
      <c r="A3" s="222">
        <v>1</v>
      </c>
      <c r="B3" s="223">
        <v>2</v>
      </c>
      <c r="C3" s="224">
        <v>3</v>
      </c>
    </row>
    <row r="4" spans="1:3" ht="19.5" customHeight="1" thickTop="1">
      <c r="A4" s="48"/>
      <c r="B4" s="49" t="s">
        <v>15</v>
      </c>
      <c r="C4" s="50">
        <f>C5</f>
        <v>2089134</v>
      </c>
    </row>
    <row r="5" spans="1:3" ht="13.5" customHeight="1">
      <c r="A5" s="4">
        <v>3</v>
      </c>
      <c r="B5" s="5" t="s">
        <v>17</v>
      </c>
      <c r="C5" s="6">
        <f>SUM(C6:C8)</f>
        <v>2089134</v>
      </c>
    </row>
    <row r="6" spans="1:3" ht="13.5" customHeight="1">
      <c r="A6" s="20" t="s">
        <v>11</v>
      </c>
      <c r="B6" s="14" t="s">
        <v>23</v>
      </c>
      <c r="C6" s="18">
        <f>OBŠKŽ!C9+OVBKNIN!C9+DZŠ!C9+DZK!C9+DZD!C9+ZZJZŠKŽ!C9+ZHMŠKŽ!C9</f>
        <v>213110</v>
      </c>
    </row>
    <row r="7" spans="1:3" ht="13.5" customHeight="1">
      <c r="A7" s="23">
        <v>3232</v>
      </c>
      <c r="B7" s="15" t="s">
        <v>12</v>
      </c>
      <c r="C7" s="18">
        <f>OBŠKŽ!C12+OVBKNIN!C12+DZŠ!C11+DZK!C12+DZD!C12+ZZJZŠKŽ!C12+ZHMŠKŽ!C11</f>
        <v>1876024</v>
      </c>
    </row>
    <row r="8" spans="1:3" ht="13.5" customHeight="1">
      <c r="A8" s="47"/>
      <c r="B8" s="15"/>
      <c r="C8" s="18"/>
    </row>
    <row r="9" spans="1:3" ht="6.75" customHeight="1">
      <c r="A9" s="7"/>
      <c r="B9" s="8"/>
      <c r="C9" s="2"/>
    </row>
    <row r="10" spans="1:3" ht="13.5" customHeight="1">
      <c r="A10" s="9"/>
      <c r="B10" s="33" t="s">
        <v>14</v>
      </c>
      <c r="C10" s="3">
        <f>C11</f>
        <v>12384141</v>
      </c>
    </row>
    <row r="11" spans="1:3" ht="13.5" customHeight="1">
      <c r="A11" s="10">
        <v>4</v>
      </c>
      <c r="B11" s="11" t="s">
        <v>18</v>
      </c>
      <c r="C11" s="6">
        <f>SUM(C12+C13+C24)</f>
        <v>12384141</v>
      </c>
    </row>
    <row r="12" spans="1:3" ht="13.5" customHeight="1">
      <c r="A12" s="20" t="s">
        <v>13</v>
      </c>
      <c r="B12" s="12" t="s">
        <v>33</v>
      </c>
      <c r="C12" s="18">
        <f>OBŠKŽ!C19+OVBKNIN!C19+DZŠ!C21+DZK!C21+DZD!C21+ZZJZŠKŽ!C19+ZHMŠKŽ!C19</f>
        <v>0</v>
      </c>
    </row>
    <row r="13" spans="1:3" ht="13.5" customHeight="1">
      <c r="A13" s="20" t="s">
        <v>2</v>
      </c>
      <c r="B13" s="12" t="s">
        <v>35</v>
      </c>
      <c r="C13" s="66">
        <f>SUM(C14+C15+C22+C23)</f>
        <v>8137516</v>
      </c>
    </row>
    <row r="14" spans="1:3" ht="13.5" customHeight="1">
      <c r="A14" s="22" t="s">
        <v>3</v>
      </c>
      <c r="B14" s="14" t="s">
        <v>24</v>
      </c>
      <c r="C14" s="18">
        <f>OBŠKŽ!C23+OVBKNIN!C23+DZŠ!C25+DZK!C25+DZD!C25+ZZJZŠKŽ!C23+ZHMŠKŽ!C23</f>
        <v>0</v>
      </c>
    </row>
    <row r="15" spans="1:3" ht="13.5" customHeight="1" thickBot="1">
      <c r="A15" s="21" t="s">
        <v>4</v>
      </c>
      <c r="B15" s="13" t="s">
        <v>30</v>
      </c>
      <c r="C15" s="19">
        <f>SUM(C16:C21)</f>
        <v>6912016</v>
      </c>
    </row>
    <row r="16" spans="1:3" ht="13.5" customHeight="1" thickTop="1">
      <c r="A16" s="95" t="s">
        <v>57</v>
      </c>
      <c r="B16" s="26" t="s">
        <v>63</v>
      </c>
      <c r="C16" s="25">
        <f>OBŠKŽ!C28+OVBKNIN!C27+DZŠ!C32+DZK!C32+DZD!C32+ZZJZŠKŽ!C30+ZHMŠKŽ!C30</f>
        <v>126800</v>
      </c>
    </row>
    <row r="17" spans="1:3" ht="13.5" customHeight="1">
      <c r="A17" s="95" t="s">
        <v>58</v>
      </c>
      <c r="B17" s="27" t="s">
        <v>64</v>
      </c>
      <c r="C17" s="24">
        <f>OBŠKŽ!C33+OVBKNIN!C31+DZŠ!C35+DZK!C38+DZD!C35+ZZJZŠKŽ!C36+ZHMŠKŽ!C34</f>
        <v>4460</v>
      </c>
    </row>
    <row r="18" spans="1:3" ht="13.5" customHeight="1">
      <c r="A18" s="95" t="s">
        <v>59</v>
      </c>
      <c r="B18" s="27" t="s">
        <v>65</v>
      </c>
      <c r="C18" s="24">
        <f>OBŠKŽ!C36+OVBKNIN!C34+DZŠ!C38+DZK!C41+DZD!C38+ZZJZŠKŽ!C39+ZHMŠKŽ!C37</f>
        <v>20720</v>
      </c>
    </row>
    <row r="19" spans="1:3" ht="13.5" customHeight="1">
      <c r="A19" s="95" t="s">
        <v>60</v>
      </c>
      <c r="B19" s="27" t="s">
        <v>66</v>
      </c>
      <c r="C19" s="24">
        <f>OBŠKŽ!C39+OVBKNIN!C37+DZŠ!C41+DZK!C45+DZD!C41+ZZJZŠKŽ!C42+ZHMŠKŽ!C40</f>
        <v>6713536</v>
      </c>
    </row>
    <row r="20" spans="1:3" ht="13.5" customHeight="1">
      <c r="A20" s="95" t="s">
        <v>61</v>
      </c>
      <c r="B20" s="27" t="s">
        <v>67</v>
      </c>
      <c r="C20" s="24">
        <f>OBŠKŽ!C70+OVBKNIN!C50+DZŠ!C49+DZK!C54+DZD!C48+ZZJZŠKŽ!C50+ZHMŠKŽ!C49</f>
        <v>0</v>
      </c>
    </row>
    <row r="21" spans="1:3" ht="13.5" customHeight="1">
      <c r="A21" s="95" t="s">
        <v>62</v>
      </c>
      <c r="B21" s="27" t="s">
        <v>68</v>
      </c>
      <c r="C21" s="24">
        <f>OBŠKŽ!C73+OVBKNIN!C53+DZŠ!C52+DZK!C56+DZD!C51+ZZJZŠKŽ!C53+ZHMŠKŽ!C52</f>
        <v>46500</v>
      </c>
    </row>
    <row r="22" spans="1:3" ht="13.5" customHeight="1">
      <c r="A22" s="22" t="s">
        <v>5</v>
      </c>
      <c r="B22" s="14" t="s">
        <v>32</v>
      </c>
      <c r="C22" s="18">
        <f>OBŠKŽ!C76+OVBKNIN!C57+DZŠ!C55+DZK!C59+DZD!C56+ZZJZŠKŽ!C56+ZHMŠKŽ!C55</f>
        <v>1225500</v>
      </c>
    </row>
    <row r="23" spans="1:3" ht="13.5" customHeight="1">
      <c r="A23" s="22" t="s">
        <v>0</v>
      </c>
      <c r="B23" s="14" t="s">
        <v>26</v>
      </c>
      <c r="C23" s="18">
        <f>OBŠKŽ!C79+OVBKNIN!C60+DZŠ!C58+DZK!C62+DZD!C59+ZZJZŠKŽ!C59+ZHMŠKŽ!C58</f>
        <v>0</v>
      </c>
    </row>
    <row r="24" spans="1:3" ht="13.5" customHeight="1">
      <c r="A24" s="20" t="s">
        <v>6</v>
      </c>
      <c r="B24" s="12" t="s">
        <v>34</v>
      </c>
      <c r="C24" s="1">
        <f>SUM(C25:C28)</f>
        <v>4246625</v>
      </c>
    </row>
    <row r="25" spans="1:3" ht="13.5" customHeight="1">
      <c r="A25" s="22" t="s">
        <v>7</v>
      </c>
      <c r="B25" s="14" t="s">
        <v>27</v>
      </c>
      <c r="C25" s="18">
        <f>OBŠKŽ!C83+OVBKNIN!C64+DZŠ!C62+DZK!C66+DZD!C63+ZZJZŠKŽ!C63+ZHMŠKŽ!C62</f>
        <v>4246625</v>
      </c>
    </row>
    <row r="26" spans="1:3" ht="13.5" customHeight="1">
      <c r="A26" s="22" t="s">
        <v>8</v>
      </c>
      <c r="B26" s="14" t="s">
        <v>28</v>
      </c>
      <c r="C26" s="18">
        <f>OBŠKŽ!C88+OVBKNIN!C68+DZŠ!C67+DZK!C69+DZD!C67+ZZJZŠKŽ!C66+ZHMŠKŽ!C65</f>
        <v>0</v>
      </c>
    </row>
    <row r="27" spans="1:3" ht="13.5" customHeight="1">
      <c r="A27" s="22" t="s">
        <v>9</v>
      </c>
      <c r="B27" s="14" t="s">
        <v>29</v>
      </c>
      <c r="C27" s="18">
        <f>OBŠKŽ!C91+OVBKNIN!C71+DZŠ!C70+DZK!C72+DZD!C71+ZZJZŠKŽ!C69+ZHMŠKŽ!C68</f>
        <v>0</v>
      </c>
    </row>
    <row r="28" spans="1:3" ht="13.5" customHeight="1">
      <c r="A28" s="22" t="s">
        <v>10</v>
      </c>
      <c r="B28" s="14" t="s">
        <v>1</v>
      </c>
      <c r="C28" s="18">
        <f>OBŠKŽ!C94+OVBKNIN!C74+DZŠ!C73+DZK!C75+DZD!C74+ZZJZŠKŽ!C72+ZHMŠKŽ!C71</f>
        <v>0</v>
      </c>
    </row>
    <row r="29" spans="1:3" ht="13.5" customHeight="1">
      <c r="A29" s="7"/>
      <c r="B29" s="8"/>
      <c r="C29" s="2"/>
    </row>
    <row r="30" spans="1:3" ht="13.5" customHeight="1">
      <c r="A30" s="9"/>
      <c r="B30" s="34" t="s">
        <v>16</v>
      </c>
      <c r="C30" s="3">
        <f>SUM(C31+C34)</f>
        <v>679114</v>
      </c>
    </row>
    <row r="31" spans="1:3" ht="13.5" customHeight="1">
      <c r="A31" s="4">
        <v>3</v>
      </c>
      <c r="B31" s="16" t="s">
        <v>17</v>
      </c>
      <c r="C31" s="6">
        <f>SUM(C32:C33)</f>
        <v>564890</v>
      </c>
    </row>
    <row r="32" spans="1:3" ht="13.5" customHeight="1">
      <c r="A32" s="20" t="s">
        <v>11</v>
      </c>
      <c r="B32" s="14" t="s">
        <v>19</v>
      </c>
      <c r="C32" s="18">
        <f>OBŠKŽ!C100+OVBKNIN!C80+DZŠ!C79+DZK!C81+DZD!C80+ZZJZŠKŽ!C78+ZHMŠKŽ!C77</f>
        <v>0</v>
      </c>
    </row>
    <row r="33" spans="1:3" ht="13.5" customHeight="1">
      <c r="A33" s="23">
        <v>3232</v>
      </c>
      <c r="B33" s="15" t="s">
        <v>12</v>
      </c>
      <c r="C33" s="18">
        <f>OBŠKŽ!C103+OVBKNIN!C83+DZŠ!C82+DZK!C84+DZD!C83+ZZJZŠKŽ!C81+ZHMŠKŽ!C80</f>
        <v>564890</v>
      </c>
    </row>
    <row r="34" spans="1:3" ht="13.5" customHeight="1">
      <c r="A34" s="10">
        <v>4</v>
      </c>
      <c r="B34" s="11" t="s">
        <v>18</v>
      </c>
      <c r="C34" s="6">
        <f>SUM(C35:C37)</f>
        <v>114224</v>
      </c>
    </row>
    <row r="35" spans="1:3" ht="13.5" customHeight="1">
      <c r="A35" s="20" t="s">
        <v>13</v>
      </c>
      <c r="B35" s="14" t="s">
        <v>20</v>
      </c>
      <c r="C35" s="18">
        <f>OBŠKŽ!C107+OVBKNIN!C89+DZŠ!C86+DZK!C88+DZD!C86+ZZJZŠKŽ!C85+ZHMŠKŽ!C84</f>
        <v>0</v>
      </c>
    </row>
    <row r="36" spans="1:3" ht="13.5" customHeight="1">
      <c r="A36" s="23">
        <v>422</v>
      </c>
      <c r="B36" s="15" t="s">
        <v>21</v>
      </c>
      <c r="C36" s="18">
        <f>OBŠKŽ!C110+OVBKNIN!C92+DZŠ!C89+DZK!C91+DZD!C89+ZZJZŠKŽ!C88+ZHMŠKŽ!C87</f>
        <v>114224</v>
      </c>
    </row>
    <row r="37" spans="1:3" ht="13.5" customHeight="1">
      <c r="A37" s="23">
        <v>426</v>
      </c>
      <c r="B37" s="15" t="s">
        <v>22</v>
      </c>
      <c r="C37" s="18">
        <f>OBŠKŽ!C113+OVBKNIN!C97+DZŠ!C93+DZK!C97+DZD!C93+ZZJZŠKŽ!C96+ZHMŠKŽ!C91</f>
        <v>0</v>
      </c>
    </row>
    <row r="38" spans="1:3" ht="7.5" customHeight="1">
      <c r="A38" s="7"/>
      <c r="B38" s="8"/>
      <c r="C38" s="2"/>
    </row>
    <row r="39" spans="1:3" ht="13.5" customHeight="1">
      <c r="A39" s="78"/>
      <c r="B39" s="79" t="s">
        <v>37</v>
      </c>
      <c r="C39" s="80"/>
    </row>
    <row r="40" spans="1:3" ht="13.5" customHeight="1">
      <c r="A40" s="75">
        <v>3</v>
      </c>
      <c r="B40" s="76" t="s">
        <v>38</v>
      </c>
      <c r="C40" s="77">
        <f>SUM(C5+C31)</f>
        <v>2654024</v>
      </c>
    </row>
    <row r="41" spans="1:3" ht="13.5" customHeight="1">
      <c r="A41" s="52">
        <v>4</v>
      </c>
      <c r="B41" s="11" t="s">
        <v>39</v>
      </c>
      <c r="C41" s="51">
        <f>SUM(C11+C34)</f>
        <v>12498365</v>
      </c>
    </row>
    <row r="42" spans="1:3" ht="6" customHeight="1">
      <c r="A42" s="53"/>
      <c r="B42" s="8"/>
      <c r="C42" s="54"/>
    </row>
    <row r="43" spans="1:3" ht="19.5" customHeight="1">
      <c r="A43" s="74"/>
      <c r="B43" s="94" t="s">
        <v>178</v>
      </c>
      <c r="C43" s="81">
        <f>SUM(C5+C11+C31+C34)</f>
        <v>15152389</v>
      </c>
    </row>
    <row r="44" spans="1:3" ht="6.75" customHeight="1">
      <c r="A44" s="17"/>
      <c r="B44" s="28"/>
      <c r="C44" s="29"/>
    </row>
    <row r="45" spans="1:3" ht="6.75" customHeight="1">
      <c r="A45" s="35"/>
      <c r="B45" s="35"/>
      <c r="C45" s="35"/>
    </row>
    <row r="46" spans="1:3" ht="15.75">
      <c r="A46" s="231" t="s">
        <v>89</v>
      </c>
      <c r="B46" s="231"/>
      <c r="C46" s="65"/>
    </row>
    <row r="47" spans="1:3" ht="15.75">
      <c r="A47" s="231" t="s">
        <v>236</v>
      </c>
      <c r="B47" s="231"/>
      <c r="C47" s="65"/>
    </row>
    <row r="48" spans="1:3" ht="14.25">
      <c r="A48" s="69" t="s">
        <v>107</v>
      </c>
      <c r="B48" s="69"/>
      <c r="C48" s="65"/>
    </row>
    <row r="49" spans="1:3" ht="14.25">
      <c r="A49" s="35"/>
      <c r="B49" s="35"/>
      <c r="C49" s="35"/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2"/>
  <headerFooter alignWithMargins="0">
    <oddFooter>&amp;CŠKŽ TABLICA ZBIRNO DEC ZDR 2016.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Zkundid</dc:creator>
  <cp:keywords/>
  <dc:description/>
  <cp:lastModifiedBy>c</cp:lastModifiedBy>
  <cp:lastPrinted>2016-09-20T10:52:12Z</cp:lastPrinted>
  <dcterms:created xsi:type="dcterms:W3CDTF">2003-01-17T15:48:43Z</dcterms:created>
  <dcterms:modified xsi:type="dcterms:W3CDTF">2016-09-28T07:02:51Z</dcterms:modified>
  <cp:category/>
  <cp:version/>
  <cp:contentType/>
  <cp:contentStatus/>
</cp:coreProperties>
</file>