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2120" windowHeight="9120" tabRatio="599" activeTab="2"/>
  </bookViews>
  <sheets>
    <sheet name="OBŠKŽ" sheetId="1" r:id="rId1"/>
    <sheet name="OBKNIN" sheetId="2" r:id="rId2"/>
    <sheet name="DZŠ" sheetId="3" r:id="rId3"/>
    <sheet name="DZK" sheetId="4" r:id="rId4"/>
    <sheet name="DZD" sheetId="5" r:id="rId5"/>
    <sheet name="ZZJZ" sheetId="6" r:id="rId6"/>
    <sheet name="Zbirno " sheetId="7" r:id="rId7"/>
  </sheets>
  <definedNames>
    <definedName name="_xlnm.Print_Area" localSheetId="2">'DZŠ'!$5:$138</definedName>
  </definedNames>
  <calcPr fullCalcOnLoad="1"/>
</workbook>
</file>

<file path=xl/sharedStrings.xml><?xml version="1.0" encoding="utf-8"?>
<sst xmlns="http://schemas.openxmlformats.org/spreadsheetml/2006/main" count="748" uniqueCount="275">
  <si>
    <t>426</t>
  </si>
  <si>
    <t xml:space="preserve">Dodatna ulaganja za ostalu nefinancijsku imovinu </t>
  </si>
  <si>
    <t>42</t>
  </si>
  <si>
    <t>421</t>
  </si>
  <si>
    <t>422</t>
  </si>
  <si>
    <t>423</t>
  </si>
  <si>
    <t>45</t>
  </si>
  <si>
    <t>451</t>
  </si>
  <si>
    <t>452</t>
  </si>
  <si>
    <t>453</t>
  </si>
  <si>
    <t>454</t>
  </si>
  <si>
    <t>3224</t>
  </si>
  <si>
    <t>Usluge tekućeg i investicijskog održavanja</t>
  </si>
  <si>
    <t>41</t>
  </si>
  <si>
    <t>INVESTICIJSKO ULAGANJE</t>
  </si>
  <si>
    <t xml:space="preserve">INVESTICIJSKO I TEKUĆE ODRŽAVANJE </t>
  </si>
  <si>
    <t>INFORMATIZACIJA ZDRAVSTVENE DJELATNOSTI</t>
  </si>
  <si>
    <t>RASHODI POSLOVANJA</t>
  </si>
  <si>
    <t>RASHODI ZA NABAVU NEFINANCIJSKE IMOVINE</t>
  </si>
  <si>
    <t xml:space="preserve">Materijal i dijelovi za tekuće i investicijsko održavanje </t>
  </si>
  <si>
    <t>4123   -  Licence</t>
  </si>
  <si>
    <t>42211 -  Računala i računalna oprema</t>
  </si>
  <si>
    <t>4262   -  Ulaganja u računalne programe</t>
  </si>
  <si>
    <t>Materijal i dijelovi za tekuće i investicijsko održavanje</t>
  </si>
  <si>
    <t xml:space="preserve">Građevinski objekti </t>
  </si>
  <si>
    <t>...</t>
  </si>
  <si>
    <t xml:space="preserve">… </t>
  </si>
  <si>
    <t xml:space="preserve">Nematerijalna proizvedena imovina </t>
  </si>
  <si>
    <t>Dodatna ulaganja na građevinskim objektima</t>
  </si>
  <si>
    <t xml:space="preserve">Dodatna ulaganja na postrojenjima i opremi </t>
  </si>
  <si>
    <t xml:space="preserve">Dodatna ulaganja na prijevoznim sredstvima </t>
  </si>
  <si>
    <t xml:space="preserve">Postrojenja i oprema </t>
  </si>
  <si>
    <t>…</t>
  </si>
  <si>
    <t xml:space="preserve">Prijevozna sredstva </t>
  </si>
  <si>
    <r>
      <t>Rashodi za nabavu neproizvedene imovine</t>
    </r>
    <r>
      <rPr>
        <sz val="11"/>
        <rFont val="Arial"/>
        <family val="2"/>
      </rPr>
      <t xml:space="preserve"> </t>
    </r>
  </si>
  <si>
    <t xml:space="preserve">Rashodi za dodatna ulaganja na nefinancijskoj imovini  </t>
  </si>
  <si>
    <t xml:space="preserve">Rashodi za nabavu proizvedene dugotrajne imovine                                            </t>
  </si>
  <si>
    <t xml:space="preserve">Rashodi za nabavu proizvedene dugotrajne imovine                      </t>
  </si>
  <si>
    <t>Ukupno:</t>
  </si>
  <si>
    <t>UKUPNO - RASHODI POSLOVANJA</t>
  </si>
  <si>
    <t>UKUPNO - RASHODI ZA NABAVU NEFINANC. IMOVINE</t>
  </si>
  <si>
    <t>ŠIBENSKO-KNINSKA ŽUPANIJA</t>
  </si>
  <si>
    <t>Račun iz Rač. Plana</t>
  </si>
  <si>
    <r>
      <t>Rashodi za nabavu neproizvedene imovine</t>
    </r>
    <r>
      <rPr>
        <sz val="9"/>
        <rFont val="Arial"/>
        <family val="2"/>
      </rPr>
      <t xml:space="preserve"> </t>
    </r>
  </si>
  <si>
    <t>4</t>
  </si>
  <si>
    <t>UKUPNO  DOM ZDRAVLJA KNIN</t>
  </si>
  <si>
    <t>UKUPNO  DOM ZDRAVLJA ŠIBENIK</t>
  </si>
  <si>
    <t>DZD</t>
  </si>
  <si>
    <t>UKUPNO  DOM ZDRAVLJA DRNIŠ</t>
  </si>
  <si>
    <t xml:space="preserve">Usluge tekućeg i investicijskog održavanja  </t>
  </si>
  <si>
    <t xml:space="preserve">Rashodi za dodatna ulaganja na nefinansijskoj imovini </t>
  </si>
  <si>
    <r>
      <t xml:space="preserve">                                         </t>
    </r>
    <r>
      <rPr>
        <b/>
        <i/>
        <sz val="10"/>
        <rFont val="Arial Unicode MS"/>
        <family val="2"/>
      </rPr>
      <t>Pročelnik: Nikola Mihaljević dipl. oec.</t>
    </r>
  </si>
  <si>
    <t>Tablica: DEC-ZDRAVSTVO-2010-Plan prioriteta u 2010. godini</t>
  </si>
  <si>
    <t>Pripremila: mr. sc. Zlatka Kundid, stručna savjetnica</t>
  </si>
  <si>
    <t>UKUPNO  OPĆA BOLNICA HRVATSKI PONOS KNIN</t>
  </si>
  <si>
    <t xml:space="preserve"> </t>
  </si>
  <si>
    <t>Plan 2010.</t>
  </si>
  <si>
    <t>UKUPNO  OPĆA BOLNICA ŠIBENSKO-KNINSKE ŽUPANIJE</t>
  </si>
  <si>
    <t>OPĆA BOLNICA ŠIBENSKO-KNINSKE ŽUPANIJE</t>
  </si>
  <si>
    <t>322</t>
  </si>
  <si>
    <t>32324 - Usluge tekućeg i investicijskog održavanja računalne opreme u upravnoj zgradi i ambulantama ( po potrebi)</t>
  </si>
  <si>
    <t xml:space="preserve"> PC stolno računalo  -  12 kom</t>
  </si>
  <si>
    <t xml:space="preserve"> Monitori 19" LCD  -  14 kom</t>
  </si>
  <si>
    <t xml:space="preserve"> USB stick   -  10 kom</t>
  </si>
  <si>
    <t xml:space="preserve"> Rač. projektor za prezentaciju  -  1 set</t>
  </si>
  <si>
    <t xml:space="preserve"> Tvrdi disk  500GB   -  1 kom</t>
  </si>
  <si>
    <t xml:space="preserve"> Tvrdi disk   250 GB   -   3  kom                </t>
  </si>
  <si>
    <t xml:space="preserve"> Napajanje za računalo -  4 kom   </t>
  </si>
  <si>
    <t xml:space="preserve"> Prijenosno računalo  -  1 komlet</t>
  </si>
  <si>
    <t xml:space="preserve"> Rač. diktafon  za elektronske sjednice  -   1 kom</t>
  </si>
  <si>
    <t xml:space="preserve"> Pribor za računalni diktafon  -    1 set</t>
  </si>
  <si>
    <t xml:space="preserve"> Printer laserski  -   8 kom</t>
  </si>
  <si>
    <t>Stolna računala s tipkovnicom, mišom i LCD monitorom i Windows operativnim sustavom - 5 kom (1 kom za HMP - prijem poziva, 2 kom u općoj medicini, 1 kom za pedijatrijsku ambulantu i 1 kom za zdr. njegu)</t>
  </si>
  <si>
    <t>Pisači - 12 kom ( 1 kom za patronažu, 1 kom za gin. ambulantu, 1 kom za pedij. ambulantu i 9 kom za opću medicinu)</t>
  </si>
  <si>
    <t>343</t>
  </si>
  <si>
    <t>Dodatna ulaganja na sredstvima za zatvaranje</t>
  </si>
  <si>
    <t>Dodatna ulaganja na uređajima i elementima za dobavu, raspodjelu i kontrolu zraka</t>
  </si>
  <si>
    <t>Tehnička kontrola na postojeća ulaganja</t>
  </si>
  <si>
    <t>Indikator ugljičnog monoksida I.-C.O. - 1 kom</t>
  </si>
  <si>
    <t>Izrada protuprašnog premaza po podu skloništa m2 160</t>
  </si>
  <si>
    <t xml:space="preserve">Dodatna ulaganja u kotlovnici ( magnetski razbijač kamenca na ulazu - 1 kom, magnetski razbijač kamenca na recirkulaciji - 1 kom i izmjena ionske mase, soli , kvarcnog pijeska na omekšivaču) </t>
  </si>
  <si>
    <t>Proširenje postojećih radijatora</t>
  </si>
  <si>
    <t>UKUPNO  ZAVOD ZA JAVNO ZDRAVSTVO ŠIBENSKO-KNINSKE ŽUPANIJE</t>
  </si>
  <si>
    <t>Vrsta ulaganja opisno
(sadržaj investicije, odjel, lokalitet)</t>
  </si>
  <si>
    <t>OPĆA BOLNICA "HRVATSKI PONOS" KNIN</t>
  </si>
  <si>
    <r>
      <t xml:space="preserve">Pokriće dospjelih a nepodmirenih obveza </t>
    </r>
    <r>
      <rPr>
        <i/>
        <sz val="9"/>
        <rFont val="Arial"/>
        <family val="2"/>
      </rPr>
      <t xml:space="preserve"> ( iz proteklih godina)</t>
    </r>
  </si>
  <si>
    <t>DOM ZDRAVLJA ŠIBENIK</t>
  </si>
  <si>
    <t>41241</t>
  </si>
  <si>
    <t>Izrada projektne dokumentacije Zavoda - II. Faza, zgrada u Šibeniku Matije Gubca 74</t>
  </si>
  <si>
    <t>42241</t>
  </si>
  <si>
    <t>42311</t>
  </si>
  <si>
    <t xml:space="preserve">ŠIBENSKO-KNINSKA ŽUPANIJA </t>
  </si>
  <si>
    <t>Vrsta ulaganja opisno</t>
  </si>
  <si>
    <t>4221</t>
  </si>
  <si>
    <t>4222</t>
  </si>
  <si>
    <t>4223</t>
  </si>
  <si>
    <t>4224</t>
  </si>
  <si>
    <t>4225</t>
  </si>
  <si>
    <t>4227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</si>
  <si>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</si>
  <si>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</si>
  <si>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</si>
  <si>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</si>
  <si>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</si>
  <si>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Uređaji, strojevi i oprema za ostale namjene</t>
  </si>
  <si>
    <t>Pokriće dospjelih nepodmirenih obveza ( iz proteklih godina)</t>
  </si>
  <si>
    <t>SVEUKUPNO ŠIBENSKO-KNINSKA ŽUPANIJA 2010.</t>
  </si>
  <si>
    <t>DOM ZDRAVLJA DRNIŠ</t>
  </si>
  <si>
    <t>Usluge tekućeg i investicijskog održavanja građevinskih objekata u centralnoj zgradi DZD i područnim ambulantama (po potrebi)</t>
  </si>
  <si>
    <t xml:space="preserve"> Usluge tekućeg i investicijskog održavanja postrojenja i opreme DZD (medicinske i nemedicinske)</t>
  </si>
  <si>
    <t xml:space="preserve"> Usluge tekućeg i investicijskog održavanja prijevoznih sredstava DZD</t>
  </si>
  <si>
    <t xml:space="preserve"> Ostale usluge tekućeg i investicijskog održavanja po Rješenjima i Ugovorima inspekcijskih organa</t>
  </si>
  <si>
    <t>34332</t>
  </si>
  <si>
    <r>
      <t xml:space="preserve">Pokriće dospjelih nepodmirenih obveza  </t>
    </r>
    <r>
      <rPr>
        <i/>
        <sz val="9"/>
        <rFont val="Arial"/>
        <family val="2"/>
      </rPr>
      <t>( iz proteklih godina)</t>
    </r>
  </si>
  <si>
    <t xml:space="preserve"> Kompresor za stomatološku službu u Drnišu - 1 kom</t>
  </si>
  <si>
    <t>45111</t>
  </si>
  <si>
    <t xml:space="preserve"> Dodatna ulaganja na krovištima građevinskih objekata, elektro, gromobranskim i vodovodnim instalacijama: </t>
  </si>
  <si>
    <t xml:space="preserve"> Dodatna ulaganja na gromobranskim instalacijama na ambulanti Oklaj i Kljaci</t>
  </si>
  <si>
    <t>Dodatna ulaganja na vodovodnim instalacijama u Drnišu</t>
  </si>
  <si>
    <t xml:space="preserve"> Dodatna ulaganja na krovištima u Drnišu i ambulanti Oklaj </t>
  </si>
  <si>
    <t xml:space="preserve"> Dodatna ulaganja na elektro instalacijama u Drnišu, Oklaju, Unešiću, Drinovcima i Kljacima</t>
  </si>
  <si>
    <t>45211</t>
  </si>
  <si>
    <t xml:space="preserve">Dodatna ulaganja na centralnom grijanju u Drnišu: </t>
  </si>
  <si>
    <t>45212</t>
  </si>
  <si>
    <t>Dodatna ulaganja na opremi u atomskom skloništu:</t>
  </si>
  <si>
    <t xml:space="preserve"> Usluge tekućeg i investicijskog održavanja na informatičkoj opremi</t>
  </si>
  <si>
    <t xml:space="preserve"> Usluge tekućeg i investicijskog održavanja računalnih programa i njihovo korištenje</t>
  </si>
  <si>
    <t>DOM ZDRAVLJA KNIN</t>
  </si>
  <si>
    <t>32241</t>
  </si>
  <si>
    <t>32242</t>
  </si>
  <si>
    <t>32243</t>
  </si>
  <si>
    <t xml:space="preserve"> Materijal i dijelovi za tek. i inv. održavanje prijevoznih sredstava DZK</t>
  </si>
  <si>
    <t xml:space="preserve"> Materijal i dijelovi za tek. i inv. održavanje postrojenja i opreme (medicinske i nemedicinske) DZK</t>
  </si>
  <si>
    <t xml:space="preserve"> Materijal i dijelovi za tek. i inv. održavanje građevinskih objekata DZK</t>
  </si>
  <si>
    <r>
      <t>Pokriće dospjelih  nepodmirenih obveza</t>
    </r>
    <r>
      <rPr>
        <b/>
        <sz val="9"/>
        <rFont val="Arial"/>
        <family val="2"/>
      </rPr>
      <t xml:space="preserve">  </t>
    </r>
    <r>
      <rPr>
        <i/>
        <sz val="9"/>
        <rFont val="Arial"/>
        <family val="2"/>
      </rPr>
      <t>( iz proteklih godina)</t>
    </r>
  </si>
  <si>
    <t xml:space="preserve"> Usluge tekućeg i investicijskog održavanja građevinskih objekata - dio popravka fekalne kanalizacije ambulante Kistanje</t>
  </si>
  <si>
    <t xml:space="preserve"> Usluge tekućeg i investicijskog održavanja postrojenja i opreme DZK (medicinske i nemedicinske)</t>
  </si>
  <si>
    <t xml:space="preserve"> Usluge tekućeg i investicijskog održavanja prijevoznih sredstava DZK</t>
  </si>
  <si>
    <t>42212</t>
  </si>
  <si>
    <t>Nabava radnog pulta u ordinaciji zdravstvene njege DZK - 1 komplet</t>
  </si>
  <si>
    <t>42231</t>
  </si>
  <si>
    <t xml:space="preserve"> Nabava klima uređaja grijanje-hlađenje u ambulanti Ervenik - 4 kom</t>
  </si>
  <si>
    <t xml:space="preserve"> Nabava endometra za opću medicinu u DZK - 1 kom</t>
  </si>
  <si>
    <t>42313</t>
  </si>
  <si>
    <t xml:space="preserve"> Adaptacija i uređenje u dvorištu područne ambulante Kistanje: građevinsko-obrtnički radovi na oborinskoj kanalizaciji i prometnicama ( sukladno troškovniku)</t>
  </si>
  <si>
    <t>Prijenosna računala s Windows operativnim sustavom - 5 kom ( 4 kom za opću med. i u područnim ambulantama, te 1 kom za ginekološku ambulantu)</t>
  </si>
  <si>
    <t>ZAVOD ZA JAVNO ZDRAVSTVO ŠIBENSKO-KNINSKE ŽUPANIJE</t>
  </si>
  <si>
    <t>Usluge tekućeg i investicijskog održavanja navedenih građevinskih objekata</t>
  </si>
  <si>
    <t>Usluge tekućeg i investicijskog održavanja postrojenja i opreme (medicinske i nemedicinske)</t>
  </si>
  <si>
    <t xml:space="preserve">Usluge tekućeg i investicijskog održavanja prijevoznih sredstava </t>
  </si>
  <si>
    <r>
      <t xml:space="preserve">Pokriće dospjelih  nepodmirenih obveza </t>
    </r>
    <r>
      <rPr>
        <i/>
        <sz val="9"/>
        <rFont val="Arial"/>
        <family val="2"/>
      </rPr>
      <t xml:space="preserve"> ( iz proteklih godina)</t>
    </r>
  </si>
  <si>
    <t xml:space="preserve"> Zatezne kamate na doprinose ( nepodmirene obveze iz proteklih godina prema poreznoj upravi Drniš)</t>
  </si>
  <si>
    <t>42122</t>
  </si>
  <si>
    <t xml:space="preserve"> Izrada projektne dokumentacije nove bolnice u Šibeniku</t>
  </si>
  <si>
    <r>
      <t>Pokriće dospjelih  nepodmirenih obveza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( iz proteklih godina)</t>
    </r>
  </si>
  <si>
    <t xml:space="preserve"> Ultrazvuk za neurologiju - 1 kom</t>
  </si>
  <si>
    <t xml:space="preserve"> Gama kamera za nuklearnu medicinu - 1 kom</t>
  </si>
  <si>
    <t xml:space="preserve"> Mikroskop za službu ORL - 1 kom</t>
  </si>
  <si>
    <t xml:space="preserve"> Adaptacija Odjela ginekologije (izvedbeni projekt) </t>
  </si>
  <si>
    <t xml:space="preserve"> Adaptacija ORL Odjela</t>
  </si>
  <si>
    <t xml:space="preserve"> Adaptacija patologije</t>
  </si>
  <si>
    <t xml:space="preserve"> Adaptacija Odjela kirurgije </t>
  </si>
  <si>
    <t xml:space="preserve"> Usluge tekućeg održavanja postrojenje i opreme (medicinske opreme, nemedicinske opreme,  kotlovnice, klima-uređaja, centralnog grijanja, agregata, liftova, elektro i vodovodne instalacije, hidratanstske mreže, protupožarnog sustava)</t>
  </si>
  <si>
    <t xml:space="preserve"> Usluge tekućeg i investicijskog održavanja vozila </t>
  </si>
  <si>
    <r>
      <t xml:space="preserve">Pokriće dospjelih  nepodmirenih obveza </t>
    </r>
    <r>
      <rPr>
        <i/>
        <sz val="9"/>
        <rFont val="Arial"/>
        <family val="2"/>
      </rPr>
      <t>( iz proteklih godina)</t>
    </r>
  </si>
  <si>
    <t xml:space="preserve">Vrsta ulaganja opisno
(sadržaj investicije, odjel, lokalitet) </t>
  </si>
  <si>
    <t xml:space="preserve"> Adaptacija glavnog ulaza u bolnicu ( nadstrešnica)</t>
  </si>
  <si>
    <t xml:space="preserve"> Zamjena podova na odjelu interventnog prijema i operac. sale</t>
  </si>
  <si>
    <t xml:space="preserve"> Ugradnja pregradnih stijena s automatskim kliznim vratima u ulaznom holu bolnice</t>
  </si>
  <si>
    <t xml:space="preserve"> Građevinsko-obrtnički radovi na odjela poliklinike ( 1. kat)</t>
  </si>
  <si>
    <t xml:space="preserve"> Telemetrijski sistem za Interni odjel    -   1 kom</t>
  </si>
  <si>
    <t xml:space="preserve"> Set za amputaciju za kirurški odjel    -       1 kom</t>
  </si>
  <si>
    <t xml:space="preserve"> Panel za ispitivanje vida za oftalmološku ambulantu - 1 kom</t>
  </si>
  <si>
    <t xml:space="preserve"> Mikroskop sa stalkom i prednjim svjetlom za urološku ambulantu - 1  kom</t>
  </si>
  <si>
    <t xml:space="preserve"> Kontejneri za sterilizaciju za kirurški odjel - 3 kom</t>
  </si>
  <si>
    <t xml:space="preserve"> Nabava i ugradnja boca za dušik za kirurški odjel  -   2 kom</t>
  </si>
  <si>
    <t xml:space="preserve"> Nabava EKG uređaja za Pedijatrijski odjel  -  1 kom</t>
  </si>
  <si>
    <t xml:space="preserve"> Oprema za fizikalnu terapiju za za fizikalnu ambulantu - 1 set</t>
  </si>
  <si>
    <t xml:space="preserve"> Termokauter dermatološki za hitni kirurški prijem - 1 kom</t>
  </si>
  <si>
    <t xml:space="preserve"> Aspirator  za hitni kirurški prijem- 1 kom</t>
  </si>
  <si>
    <t>Transportna kolica za pacijente za Interni odjel - 1 kom</t>
  </si>
  <si>
    <t xml:space="preserve"> Instrumenti za oftamološku ambulantu  - 1 (set)</t>
  </si>
  <si>
    <t xml:space="preserve"> Uređaj za dezinfekciju ruku u bolnici- 5 kom</t>
  </si>
  <si>
    <t>42242</t>
  </si>
  <si>
    <t xml:space="preserve"> Laboratorijska oprema - Mikroskop za laboratorij - 2 kom</t>
  </si>
  <si>
    <t>42272</t>
  </si>
  <si>
    <t>42273</t>
  </si>
  <si>
    <t xml:space="preserve"> Industrijski stroj za glačanja rublja - 1 kom</t>
  </si>
  <si>
    <t xml:space="preserve"> Industrijski stroj za sušenje rublja - 2 kom</t>
  </si>
  <si>
    <t xml:space="preserve"> Agregat  - 1 kom</t>
  </si>
  <si>
    <t xml:space="preserve"> Zamrzivač inox - 2 kom</t>
  </si>
  <si>
    <t xml:space="preserve"> Automatska rampa     - 1 kom</t>
  </si>
  <si>
    <t xml:space="preserve"> Kolica transportna  -  2 kom</t>
  </si>
  <si>
    <t xml:space="preserve"> Zamjena neispravne aluminijske bravarije na zgradi bolnice</t>
  </si>
  <si>
    <t xml:space="preserve"> Nadogradnja video nadzora  ( kamere, instalacija, kabeli i sl...)          </t>
  </si>
  <si>
    <t xml:space="preserve"> Usluge tekućeg održavanja bolničkog informacijskog sustava</t>
  </si>
  <si>
    <t>Program za bolnički informacijski sustav i poslovni informacijski sustav- drugi dio</t>
  </si>
  <si>
    <t xml:space="preserve"> Kolica za čišćenje -  6 kom</t>
  </si>
  <si>
    <t>Uređaj za membransku filtraciju - 1 kom</t>
  </si>
  <si>
    <t>Termostat s dvije tempeterurne rampe - 1 kom</t>
  </si>
  <si>
    <t>Digestor - 1 kom</t>
  </si>
  <si>
    <t>UV-VIS spektrofotometar - 1 kom</t>
  </si>
  <si>
    <t>Termostat 250 I - 1 kom</t>
  </si>
  <si>
    <t>OXI TOP BOD uređaj - 1 kom</t>
  </si>
  <si>
    <t>Laminar fow - 1 kom</t>
  </si>
  <si>
    <t>Šibenik,  ožujak 2010.</t>
  </si>
  <si>
    <t>Šibenik, ožujak 2010.</t>
  </si>
  <si>
    <t>Medicinska i laboratorijska oprema ( Lokalitet: zgrada u Šibeniku, Put groblja 6, za potrebe službe zdravstvene ekologije</t>
  </si>
  <si>
    <t>Nabava uredskih stolica za sve bolničke odjele - 40 kom</t>
  </si>
  <si>
    <r>
      <t>Vozilo za prijevoz krvi i krvnih pripravaka</t>
    </r>
    <r>
      <rPr>
        <sz val="9"/>
        <rFont val="Arial"/>
        <family val="2"/>
      </rPr>
      <t xml:space="preserve"> - 1 kom</t>
    </r>
  </si>
  <si>
    <t xml:space="preserve"> Nabava med. i lab. dijelova za postojeću kiruršku baterijsku bušilicu  za kirurški odjel - 1 komplet</t>
  </si>
  <si>
    <t>Dodatna oprema za endoskop (aplikator, klipsa, ručka) za Interni odjel - 1 set</t>
  </si>
  <si>
    <r>
      <t>Vozilo za potrebe školske medicine i epidemiologije  -</t>
    </r>
    <r>
      <rPr>
        <sz val="9"/>
        <rFont val="Arial"/>
        <family val="2"/>
      </rPr>
      <t xml:space="preserve">2 kom </t>
    </r>
  </si>
  <si>
    <t xml:space="preserve"> Vozilo za patronažu i kućne posjete - 1 kom </t>
  </si>
  <si>
    <t xml:space="preserve"> Kombi vozilo za sanitetski prijevoz - 1 kom</t>
  </si>
  <si>
    <t>Dezinfektor za istr. 46-4+pribor</t>
  </si>
  <si>
    <t>Parni sterilizator HS33 prolazni    -  2 kom</t>
  </si>
  <si>
    <t>Dezinfektor s-607 za sukcijske boce    - 2 kom</t>
  </si>
  <si>
    <t xml:space="preserve">SP2000 tornado urđaj za pranje pos.+ izlivnik  - 1 kom  </t>
  </si>
  <si>
    <t>Uzv perilica DTH -  2 kom</t>
  </si>
  <si>
    <t>Dezinfektor za fleksibilne endoskope   -  1 kom</t>
  </si>
  <si>
    <t>Kirurška korita automatska  -   2 kom</t>
  </si>
  <si>
    <t xml:space="preserve"> Oprema za sterilizaciju u službi kirurgije:  </t>
  </si>
  <si>
    <t>Medicinski kontejneri i košare   -  po 1 kom</t>
  </si>
  <si>
    <t>Medicinski pultevi inox za sterilizaciju  -  2 kom</t>
  </si>
  <si>
    <t>Aparat za filtriranje vode sistem RO za sterilizaciju  -   1 kom</t>
  </si>
  <si>
    <t xml:space="preserve"> Medicinska i laboratorijska oprema</t>
  </si>
  <si>
    <t xml:space="preserve"> Instrumenti, uređaji i strojevi </t>
  </si>
  <si>
    <t xml:space="preserve"> Uređaji, strojevi i oprema za ostale namjene  </t>
  </si>
  <si>
    <t xml:space="preserve"> Uredska oprema i namještaj</t>
  </si>
  <si>
    <t xml:space="preserve"> Oprema za održavanje i zaštitu</t>
  </si>
  <si>
    <t xml:space="preserve"> Komunikacijska oprema</t>
  </si>
  <si>
    <r>
      <t xml:space="preserve">Postrojenja i oprema                                        </t>
    </r>
    <r>
      <rPr>
        <b/>
        <sz val="9"/>
        <color indexed="12"/>
        <rFont val="Arial"/>
        <family val="2"/>
      </rPr>
      <t>( broj komada)</t>
    </r>
  </si>
  <si>
    <r>
      <t xml:space="preserve">42211 -  Računala i računalna oprema        </t>
    </r>
    <r>
      <rPr>
        <b/>
        <i/>
        <sz val="9"/>
        <color indexed="12"/>
        <rFont val="Arial"/>
        <family val="2"/>
      </rPr>
      <t>(</t>
    </r>
    <r>
      <rPr>
        <b/>
        <sz val="9"/>
        <color indexed="12"/>
        <rFont val="Arial"/>
        <family val="2"/>
      </rPr>
      <t>broj komada)</t>
    </r>
  </si>
  <si>
    <r>
      <t xml:space="preserve">Postrojenja i oprema                 </t>
    </r>
    <r>
      <rPr>
        <b/>
        <sz val="9"/>
        <color indexed="12"/>
        <rFont val="Arial"/>
        <family val="2"/>
      </rPr>
      <t>(broj komada)</t>
    </r>
  </si>
  <si>
    <t xml:space="preserve">Uređaji, strojevi i oprema za ostale namjene  </t>
  </si>
  <si>
    <r>
      <t xml:space="preserve">Postrojenja i oprema                                         </t>
    </r>
    <r>
      <rPr>
        <b/>
        <sz val="9"/>
        <color indexed="12"/>
        <rFont val="Arial"/>
        <family val="2"/>
      </rPr>
      <t xml:space="preserve"> (broj komada)</t>
    </r>
  </si>
  <si>
    <r>
      <t xml:space="preserve">42211 -  Računala i računalna oprema                      </t>
    </r>
    <r>
      <rPr>
        <b/>
        <sz val="9"/>
        <color indexed="12"/>
        <rFont val="Arial"/>
        <family val="2"/>
      </rPr>
      <t>(broj komada)</t>
    </r>
  </si>
  <si>
    <r>
      <t xml:space="preserve">42211 -  Računala i računalna oprema                  </t>
    </r>
    <r>
      <rPr>
        <b/>
        <sz val="9"/>
        <color indexed="12"/>
        <rFont val="Arial"/>
        <family val="2"/>
      </rPr>
      <t>(broj komada)</t>
    </r>
  </si>
  <si>
    <r>
      <t xml:space="preserve">42211 -  Računala i računalna oprema                          </t>
    </r>
    <r>
      <rPr>
        <b/>
        <sz val="9"/>
        <color indexed="12"/>
        <rFont val="Arial"/>
        <family val="2"/>
      </rPr>
      <t>(broj komada)</t>
    </r>
  </si>
  <si>
    <r>
      <t xml:space="preserve">Postrojenja i oprema                                      </t>
    </r>
    <r>
      <rPr>
        <b/>
        <sz val="9"/>
        <color indexed="12"/>
        <rFont val="Arial"/>
        <family val="2"/>
      </rPr>
      <t xml:space="preserve">  (broj komada)</t>
    </r>
  </si>
  <si>
    <r>
      <t xml:space="preserve">42211 -  Računala i računalna oprema                         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>(broj komada)</t>
    </r>
  </si>
  <si>
    <r>
      <t xml:space="preserve">Postrojenja i oprema                              </t>
    </r>
    <r>
      <rPr>
        <b/>
        <sz val="9"/>
        <rFont val="Arial"/>
        <family val="2"/>
      </rPr>
      <t xml:space="preserve"> </t>
    </r>
    <r>
      <rPr>
        <b/>
        <sz val="9"/>
        <color indexed="12"/>
        <rFont val="Arial"/>
        <family val="2"/>
      </rPr>
      <t>(broj komada)</t>
    </r>
  </si>
  <si>
    <t>I ULAGANJA ZA 2013. GODINU</t>
  </si>
  <si>
    <t>Tablica: DEC-ZDRAVSTVO-2013 - Popis prioriteta za 2013. godinu</t>
  </si>
  <si>
    <t xml:space="preserve"> PLAN PRIORITETA INVESTICIJSKOG ODRŽAVANJA</t>
  </si>
  <si>
    <t>Vozilo za službu patronaže</t>
  </si>
  <si>
    <t>41231</t>
  </si>
  <si>
    <t>Licence</t>
  </si>
  <si>
    <t>Tekuće i investicijsko održavanje vozila, postrojenja i opreme, te nastavak održavanja i rekonstrukcija ambulanti u Domu zdravlja (podrum, prizemlje, I,II,III kat), upravnoj zgradi, prostoru Domu zdravlja u poliklinici i svim ostalim dislociranim ambulantama Doma zdravlja, te daljnja rekonstrukcija u dječjem dispanzeru ( krov, prozori i ostalo)</t>
  </si>
  <si>
    <t>Kupovina operativnog software windows - licence</t>
  </si>
  <si>
    <r>
      <t xml:space="preserve">42211 -  Računala i računalna oprema                     </t>
    </r>
    <r>
      <rPr>
        <b/>
        <sz val="9"/>
        <color indexed="12"/>
        <rFont val="Arial"/>
        <family val="2"/>
      </rPr>
      <t xml:space="preserve">    </t>
    </r>
    <r>
      <rPr>
        <b/>
        <i/>
        <sz val="9"/>
        <rFont val="Arial"/>
        <family val="2"/>
      </rPr>
      <t xml:space="preserve">            </t>
    </r>
  </si>
  <si>
    <t xml:space="preserve">Postrojenja i oprema                                           </t>
  </si>
  <si>
    <t>Transvaginalna sonda (1 kom)</t>
  </si>
  <si>
    <t>Dodatna ulaganja na građevinskim objektima u ambulantama Pirovac i Zaton (obnova podova, sanacija zidova i elektroinstalacija, izrada pregradnih zidova, te izmjena prozora)</t>
  </si>
  <si>
    <r>
      <t xml:space="preserve">Materijal i dijelovi za tekuće i investicijsko održavanja </t>
    </r>
    <r>
      <rPr>
        <sz val="9"/>
        <rFont val="Arial"/>
        <family val="2"/>
      </rPr>
      <t xml:space="preserve">prijevoznih sredstava </t>
    </r>
  </si>
  <si>
    <t>2013.</t>
  </si>
  <si>
    <t xml:space="preserve">Uredski namještaj  za upravnu zgradu u Šibeniku,  opće i stomatološke ambulante (8 radnih stolova,10 daktilostolica,7 ormara) </t>
  </si>
  <si>
    <t>Klima uređaj za upravnu zgradu i ambulante DZŠ po potrebi - 4 kom</t>
  </si>
  <si>
    <t xml:space="preserve">Osobno računalo s monitorom - 8 kompleta </t>
  </si>
  <si>
    <t xml:space="preserve">Pisač  - 15 kom </t>
  </si>
  <si>
    <t>I izmjena plana 2013.</t>
  </si>
  <si>
    <t>Pulsni oksimetar (2 kom)</t>
  </si>
  <si>
    <t>Otoskop (8 kom)</t>
  </si>
  <si>
    <t>Defibrilator (1 kom)</t>
  </si>
  <si>
    <t>Stol internistički (1 kom)</t>
  </si>
  <si>
    <t>Stalak za infuziju na kotačima (1 kom)</t>
  </si>
  <si>
    <t>Prijenosno računalo (3 kom)</t>
  </si>
  <si>
    <t>Vaga za bebe s dužinomjerom  za patronažu (1 kom)</t>
  </si>
  <si>
    <t>Tlakomjer  (7 kom)</t>
  </si>
  <si>
    <t>Ekg aparat za ambulantu Doma zdravlja (6 kom)</t>
  </si>
  <si>
    <t>Ginekološki speculum (40 kom)</t>
  </si>
  <si>
    <t>Ginekološki instrumenti ( gin. žlice 3 kom, sonde za uterus 3 kom, ginekološka kliješta 3 kom, gin. škare 1 kom, gin. pincete kom 1, iglodržač kom 1, kliješta za polipe kom 3, hvatalica za polipe kom 3)</t>
  </si>
  <si>
    <t xml:space="preserve">                                                                          Ravnatelj: Joško Jurić,dipl.oec.</t>
  </si>
  <si>
    <t>Šibenik, 13.09.2013.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</si>
</sst>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</numFmts>
  <fonts count="52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1"/>
      <color indexed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9"/>
      <color indexed="16"/>
      <name val="Arial"/>
      <family val="2"/>
    </font>
    <font>
      <b/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9"/>
      <name val="Arial"/>
      <family val="2"/>
    </font>
    <font>
      <b/>
      <sz val="10"/>
      <color indexed="12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0"/>
      <name val="Arial Baltic"/>
      <family val="2"/>
    </font>
    <font>
      <b/>
      <sz val="10"/>
      <name val="Arial Baltic"/>
      <family val="2"/>
    </font>
    <font>
      <b/>
      <i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i/>
      <sz val="10"/>
      <name val="Arial Unicode MS"/>
      <family val="2"/>
    </font>
    <font>
      <sz val="11"/>
      <name val="Arial Unicode MS"/>
      <family val="2"/>
    </font>
    <font>
      <b/>
      <i/>
      <sz val="10"/>
      <color indexed="10"/>
      <name val="Arial"/>
      <family val="2"/>
    </font>
    <font>
      <i/>
      <sz val="11"/>
      <name val="Arial Unicode MS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6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20" borderId="0" applyNumberFormat="0" applyBorder="0" applyAlignment="0" applyProtection="0"/>
    <xf numFmtId="0" fontId="38" fillId="21" borderId="2" applyNumberFormat="0" applyAlignment="0" applyProtection="0"/>
    <xf numFmtId="0" fontId="39" fillId="21" borderId="3" applyNumberFormat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3" borderId="8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7" borderId="3" applyNumberFormat="0" applyAlignment="0" applyProtection="0"/>
  </cellStyleXfs>
  <cellXfs count="278">
    <xf numFmtId="0" fontId="0" fillId="0" borderId="0" xfId="0" applyAlignment="1">
      <alignment/>
    </xf>
    <xf numFmtId="4" fontId="4" fillId="22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4" fillId="21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4" fillId="21" borderId="11" xfId="0" applyFont="1" applyFill="1" applyBorder="1" applyAlignment="1">
      <alignment horizontal="left" vertical="center"/>
    </xf>
    <xf numFmtId="0" fontId="4" fillId="24" borderId="10" xfId="56" applyFont="1" applyFill="1" applyBorder="1" applyAlignment="1">
      <alignment horizontal="center" vertical="center"/>
      <protection/>
    </xf>
    <xf numFmtId="49" fontId="4" fillId="24" borderId="10" xfId="56" applyNumberFormat="1" applyFont="1" applyFill="1" applyBorder="1" applyAlignment="1">
      <alignment horizontal="left" vertical="center" wrapText="1"/>
      <protection/>
    </xf>
    <xf numFmtId="49" fontId="4" fillId="0" borderId="10" xfId="56" applyNumberFormat="1" applyFont="1" applyFill="1" applyBorder="1" applyAlignment="1">
      <alignment horizontal="left" vertical="center" wrapText="1"/>
      <protection/>
    </xf>
    <xf numFmtId="49" fontId="5" fillId="0" borderId="12" xfId="56" applyNumberFormat="1" applyFont="1" applyFill="1" applyBorder="1" applyAlignment="1">
      <alignment horizontal="left" vertical="center" wrapText="1"/>
      <protection/>
    </xf>
    <xf numFmtId="49" fontId="5" fillId="0" borderId="10" xfId="56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5" fillId="22" borderId="10" xfId="0" applyNumberFormat="1" applyFont="1" applyFill="1" applyBorder="1" applyAlignment="1">
      <alignment horizontal="right" vertical="center"/>
    </xf>
    <xf numFmtId="4" fontId="5" fillId="22" borderId="12" xfId="0" applyNumberFormat="1" applyFont="1" applyFill="1" applyBorder="1" applyAlignment="1">
      <alignment horizontal="right" vertical="center"/>
    </xf>
    <xf numFmtId="49" fontId="4" fillId="22" borderId="10" xfId="0" applyNumberFormat="1" applyFont="1" applyFill="1" applyBorder="1" applyAlignment="1">
      <alignment horizontal="left" vertical="center"/>
    </xf>
    <xf numFmtId="49" fontId="4" fillId="22" borderId="13" xfId="0" applyNumberFormat="1" applyFont="1" applyFill="1" applyBorder="1" applyAlignment="1">
      <alignment horizontal="right" vertical="center"/>
    </xf>
    <xf numFmtId="49" fontId="4" fillId="22" borderId="10" xfId="0" applyNumberFormat="1" applyFont="1" applyFill="1" applyBorder="1" applyAlignment="1">
      <alignment horizontal="right" vertical="center"/>
    </xf>
    <xf numFmtId="0" fontId="4" fillId="22" borderId="10" xfId="0" applyFont="1" applyFill="1" applyBorder="1" applyAlignment="1">
      <alignment horizontal="left" vertical="center"/>
    </xf>
    <xf numFmtId="4" fontId="7" fillId="22" borderId="10" xfId="0" applyNumberFormat="1" applyFont="1" applyFill="1" applyBorder="1" applyAlignment="1">
      <alignment horizontal="right" vertical="center"/>
    </xf>
    <xf numFmtId="4" fontId="7" fillId="22" borderId="14" xfId="0" applyNumberFormat="1" applyFont="1" applyFill="1" applyBorder="1" applyAlignment="1">
      <alignment horizontal="right" vertical="center"/>
    </xf>
    <xf numFmtId="49" fontId="7" fillId="0" borderId="14" xfId="56" applyNumberFormat="1" applyFont="1" applyFill="1" applyBorder="1" applyAlignment="1">
      <alignment horizontal="left" vertical="center" wrapText="1"/>
      <protection/>
    </xf>
    <xf numFmtId="49" fontId="7" fillId="0" borderId="10" xfId="56" applyNumberFormat="1" applyFont="1" applyFill="1" applyBorder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4" fontId="0" fillId="0" borderId="0" xfId="0" applyNumberFormat="1" applyAlignment="1">
      <alignment/>
    </xf>
    <xf numFmtId="49" fontId="9" fillId="0" borderId="0" xfId="0" applyNumberFormat="1" applyFont="1" applyBorder="1" applyAlignment="1">
      <alignment horizontal="left" vertical="center"/>
    </xf>
    <xf numFmtId="49" fontId="9" fillId="0" borderId="0" xfId="56" applyNumberFormat="1" applyFont="1" applyFill="1" applyBorder="1" applyAlignment="1">
      <alignment horizontal="left" vertical="center" wrapText="1"/>
      <protection/>
    </xf>
    <xf numFmtId="4" fontId="9" fillId="0" borderId="0" xfId="0" applyNumberFormat="1" applyFont="1" applyBorder="1" applyAlignment="1">
      <alignment horizontal="right" vertical="center"/>
    </xf>
    <xf numFmtId="0" fontId="12" fillId="24" borderId="10" xfId="0" applyFont="1" applyFill="1" applyBorder="1" applyAlignment="1">
      <alignment horizontal="center" vertical="center"/>
    </xf>
    <xf numFmtId="49" fontId="12" fillId="24" borderId="11" xfId="0" applyNumberFormat="1" applyFont="1" applyFill="1" applyBorder="1" applyAlignment="1">
      <alignment horizontal="left" vertical="center" wrapText="1"/>
    </xf>
    <xf numFmtId="4" fontId="12" fillId="24" borderId="10" xfId="0" applyNumberFormat="1" applyFont="1" applyFill="1" applyBorder="1" applyAlignment="1">
      <alignment horizontal="right" vertical="center"/>
    </xf>
    <xf numFmtId="49" fontId="12" fillId="22" borderId="13" xfId="0" applyNumberFormat="1" applyFont="1" applyFill="1" applyBorder="1" applyAlignment="1">
      <alignment horizontal="left" vertical="center"/>
    </xf>
    <xf numFmtId="49" fontId="11" fillId="0" borderId="15" xfId="56" applyNumberFormat="1" applyFont="1" applyFill="1" applyBorder="1" applyAlignment="1">
      <alignment horizontal="left" vertical="center" wrapText="1"/>
      <protection/>
    </xf>
    <xf numFmtId="4" fontId="9" fillId="22" borderId="12" xfId="0" applyNumberFormat="1" applyFont="1" applyFill="1" applyBorder="1" applyAlignment="1">
      <alignment horizontal="right" vertical="center"/>
    </xf>
    <xf numFmtId="49" fontId="9" fillId="22" borderId="16" xfId="0" applyNumberFormat="1" applyFont="1" applyFill="1" applyBorder="1" applyAlignment="1">
      <alignment horizontal="left" vertical="center"/>
    </xf>
    <xf numFmtId="49" fontId="9" fillId="0" borderId="17" xfId="56" applyNumberFormat="1" applyFont="1" applyFill="1" applyBorder="1" applyAlignment="1">
      <alignment horizontal="left" vertical="center" wrapText="1"/>
      <protection/>
    </xf>
    <xf numFmtId="4" fontId="9" fillId="22" borderId="17" xfId="0" applyNumberFormat="1" applyFont="1" applyFill="1" applyBorder="1" applyAlignment="1">
      <alignment horizontal="right" vertical="center"/>
    </xf>
    <xf numFmtId="49" fontId="9" fillId="22" borderId="14" xfId="0" applyNumberFormat="1" applyFont="1" applyFill="1" applyBorder="1" applyAlignment="1">
      <alignment horizontal="left" vertical="center"/>
    </xf>
    <xf numFmtId="49" fontId="9" fillId="0" borderId="10" xfId="56" applyNumberFormat="1" applyFont="1" applyFill="1" applyBorder="1" applyAlignment="1">
      <alignment horizontal="left" vertical="center" wrapText="1"/>
      <protection/>
    </xf>
    <xf numFmtId="4" fontId="9" fillId="22" borderId="10" xfId="0" applyNumberFormat="1" applyFont="1" applyFill="1" applyBorder="1" applyAlignment="1">
      <alignment horizontal="right" vertical="center"/>
    </xf>
    <xf numFmtId="0" fontId="12" fillId="22" borderId="13" xfId="0" applyFont="1" applyFill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 wrapText="1"/>
    </xf>
    <xf numFmtId="0" fontId="9" fillId="22" borderId="16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 wrapText="1"/>
    </xf>
    <xf numFmtId="0" fontId="12" fillId="24" borderId="10" xfId="56" applyFont="1" applyFill="1" applyBorder="1" applyAlignment="1">
      <alignment horizontal="center" vertical="center"/>
      <protection/>
    </xf>
    <xf numFmtId="49" fontId="12" fillId="24" borderId="10" xfId="56" applyNumberFormat="1" applyFont="1" applyFill="1" applyBorder="1" applyAlignment="1">
      <alignment horizontal="left" vertical="center" wrapText="1"/>
      <protection/>
    </xf>
    <xf numFmtId="4" fontId="12" fillId="22" borderId="12" xfId="0" applyNumberFormat="1" applyFont="1" applyFill="1" applyBorder="1" applyAlignment="1">
      <alignment horizontal="right" vertical="center"/>
    </xf>
    <xf numFmtId="49" fontId="12" fillId="22" borderId="10" xfId="0" applyNumberFormat="1" applyFont="1" applyFill="1" applyBorder="1" applyAlignment="1">
      <alignment horizontal="left" vertical="center"/>
    </xf>
    <xf numFmtId="49" fontId="12" fillId="0" borderId="10" xfId="56" applyNumberFormat="1" applyFont="1" applyFill="1" applyBorder="1" applyAlignment="1">
      <alignment horizontal="left" vertical="center" wrapText="1"/>
      <protection/>
    </xf>
    <xf numFmtId="4" fontId="12" fillId="22" borderId="10" xfId="0" applyNumberFormat="1" applyFont="1" applyFill="1" applyBorder="1" applyAlignment="1">
      <alignment horizontal="right" vertical="center"/>
    </xf>
    <xf numFmtId="49" fontId="12" fillId="22" borderId="13" xfId="0" applyNumberFormat="1" applyFont="1" applyFill="1" applyBorder="1" applyAlignment="1">
      <alignment horizontal="right" vertical="center"/>
    </xf>
    <xf numFmtId="49" fontId="11" fillId="0" borderId="12" xfId="56" applyNumberFormat="1" applyFont="1" applyFill="1" applyBorder="1" applyAlignment="1">
      <alignment horizontal="left" vertical="center" wrapText="1"/>
      <protection/>
    </xf>
    <xf numFmtId="49" fontId="15" fillId="22" borderId="16" xfId="0" applyNumberFormat="1" applyFont="1" applyFill="1" applyBorder="1" applyAlignment="1">
      <alignment horizontal="right" vertical="center"/>
    </xf>
    <xf numFmtId="49" fontId="16" fillId="0" borderId="18" xfId="56" applyNumberFormat="1" applyFont="1" applyFill="1" applyBorder="1" applyAlignment="1">
      <alignment horizontal="left" vertical="center" wrapText="1"/>
      <protection/>
    </xf>
    <xf numFmtId="4" fontId="9" fillId="22" borderId="18" xfId="0" applyNumberFormat="1" applyFont="1" applyFill="1" applyBorder="1" applyAlignment="1">
      <alignment horizontal="right" vertical="center"/>
    </xf>
    <xf numFmtId="49" fontId="9" fillId="0" borderId="14" xfId="56" applyNumberFormat="1" applyFont="1" applyFill="1" applyBorder="1" applyAlignment="1">
      <alignment horizontal="left" vertical="center" wrapText="1"/>
      <protection/>
    </xf>
    <xf numFmtId="4" fontId="9" fillId="22" borderId="14" xfId="0" applyNumberFormat="1" applyFont="1" applyFill="1" applyBorder="1" applyAlignment="1">
      <alignment horizontal="right" vertical="center"/>
    </xf>
    <xf numFmtId="49" fontId="15" fillId="22" borderId="14" xfId="0" applyNumberFormat="1" applyFont="1" applyFill="1" applyBorder="1" applyAlignment="1">
      <alignment horizontal="right" vertical="center"/>
    </xf>
    <xf numFmtId="49" fontId="13" fillId="0" borderId="14" xfId="56" applyNumberFormat="1" applyFont="1" applyFill="1" applyBorder="1" applyAlignment="1">
      <alignment horizontal="left" vertical="center" wrapText="1"/>
      <protection/>
    </xf>
    <xf numFmtId="4" fontId="13" fillId="22" borderId="10" xfId="0" applyNumberFormat="1" applyFont="1" applyFill="1" applyBorder="1" applyAlignment="1">
      <alignment horizontal="right" vertical="center"/>
    </xf>
    <xf numFmtId="4" fontId="9" fillId="22" borderId="13" xfId="0" applyNumberFormat="1" applyFont="1" applyFill="1" applyBorder="1" applyAlignment="1">
      <alignment horizontal="right" vertical="center"/>
    </xf>
    <xf numFmtId="49" fontId="9" fillId="22" borderId="16" xfId="0" applyNumberFormat="1" applyFont="1" applyFill="1" applyBorder="1" applyAlignment="1">
      <alignment horizontal="right" vertical="center"/>
    </xf>
    <xf numFmtId="49" fontId="9" fillId="22" borderId="14" xfId="0" applyNumberFormat="1" applyFont="1" applyFill="1" applyBorder="1" applyAlignment="1">
      <alignment horizontal="right" vertical="center"/>
    </xf>
    <xf numFmtId="0" fontId="12" fillId="24" borderId="14" xfId="0" applyFont="1" applyFill="1" applyBorder="1" applyAlignment="1">
      <alignment horizontal="center" vertical="center"/>
    </xf>
    <xf numFmtId="49" fontId="12" fillId="24" borderId="14" xfId="0" applyNumberFormat="1" applyFont="1" applyFill="1" applyBorder="1" applyAlignment="1">
      <alignment horizontal="left" vertical="center" wrapText="1"/>
    </xf>
    <xf numFmtId="4" fontId="12" fillId="24" borderId="14" xfId="0" applyNumberFormat="1" applyFont="1" applyFill="1" applyBorder="1" applyAlignment="1">
      <alignment horizontal="right" vertical="center"/>
    </xf>
    <xf numFmtId="49" fontId="11" fillId="0" borderId="12" xfId="0" applyNumberFormat="1" applyFont="1" applyBorder="1" applyAlignment="1">
      <alignment horizontal="left" vertical="center" wrapText="1"/>
    </xf>
    <xf numFmtId="0" fontId="12" fillId="22" borderId="16" xfId="0" applyFont="1" applyFill="1" applyBorder="1" applyAlignment="1">
      <alignment horizontal="left" vertical="center"/>
    </xf>
    <xf numFmtId="0" fontId="9" fillId="22" borderId="14" xfId="0" applyFont="1" applyFill="1" applyBorder="1" applyAlignment="1">
      <alignment horizontal="left" vertical="center"/>
    </xf>
    <xf numFmtId="49" fontId="13" fillId="0" borderId="10" xfId="56" applyNumberFormat="1" applyFont="1" applyFill="1" applyBorder="1" applyAlignment="1">
      <alignment horizontal="left" vertical="center" wrapText="1"/>
      <protection/>
    </xf>
    <xf numFmtId="49" fontId="15" fillId="22" borderId="13" xfId="0" applyNumberFormat="1" applyFont="1" applyFill="1" applyBorder="1" applyAlignment="1">
      <alignment horizontal="right" vertical="center"/>
    </xf>
    <xf numFmtId="49" fontId="9" fillId="0" borderId="16" xfId="56" applyNumberFormat="1" applyFont="1" applyFill="1" applyBorder="1" applyAlignment="1">
      <alignment horizontal="left" vertical="center" wrapText="1"/>
      <protection/>
    </xf>
    <xf numFmtId="4" fontId="9" fillId="22" borderId="16" xfId="0" applyNumberFormat="1" applyFont="1" applyFill="1" applyBorder="1" applyAlignment="1">
      <alignment horizontal="right" vertical="center"/>
    </xf>
    <xf numFmtId="49" fontId="4" fillId="21" borderId="19" xfId="0" applyNumberFormat="1" applyFont="1" applyFill="1" applyBorder="1" applyAlignment="1">
      <alignment horizontal="center" vertical="center" wrapText="1"/>
    </xf>
    <xf numFmtId="49" fontId="4" fillId="21" borderId="19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49" fontId="9" fillId="0" borderId="13" xfId="56" applyNumberFormat="1" applyFont="1" applyFill="1" applyBorder="1" applyAlignment="1">
      <alignment horizontal="left" vertical="center" wrapText="1"/>
      <protection/>
    </xf>
    <xf numFmtId="49" fontId="12" fillId="22" borderId="16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49" fontId="12" fillId="0" borderId="20" xfId="56" applyNumberFormat="1" applyFont="1" applyFill="1" applyBorder="1" applyAlignment="1">
      <alignment horizontal="left" vertical="center" wrapText="1"/>
      <protection/>
    </xf>
    <xf numFmtId="49" fontId="9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0" fontId="17" fillId="21" borderId="11" xfId="0" applyFont="1" applyFill="1" applyBorder="1" applyAlignment="1">
      <alignment horizontal="center" vertical="center" wrapText="1"/>
    </xf>
    <xf numFmtId="49" fontId="8" fillId="21" borderId="19" xfId="0" applyNumberFormat="1" applyFont="1" applyFill="1" applyBorder="1" applyAlignment="1">
      <alignment horizontal="center" vertical="center" wrapText="1"/>
    </xf>
    <xf numFmtId="4" fontId="8" fillId="21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49" fontId="8" fillId="21" borderId="11" xfId="0" applyNumberFormat="1" applyFont="1" applyFill="1" applyBorder="1" applyAlignment="1">
      <alignment horizontal="left" vertical="center"/>
    </xf>
    <xf numFmtId="4" fontId="8" fillId="21" borderId="21" xfId="0" applyNumberFormat="1" applyFont="1" applyFill="1" applyBorder="1" applyAlignment="1">
      <alignment horizontal="right" vertical="center"/>
    </xf>
    <xf numFmtId="49" fontId="12" fillId="24" borderId="13" xfId="0" applyNumberFormat="1" applyFont="1" applyFill="1" applyBorder="1" applyAlignment="1">
      <alignment horizontal="left" vertical="center"/>
    </xf>
    <xf numFmtId="4" fontId="12" fillId="22" borderId="16" xfId="0" applyNumberFormat="1" applyFont="1" applyFill="1" applyBorder="1" applyAlignment="1">
      <alignment horizontal="right" vertical="center"/>
    </xf>
    <xf numFmtId="4" fontId="12" fillId="22" borderId="14" xfId="0" applyNumberFormat="1" applyFont="1" applyFill="1" applyBorder="1" applyAlignment="1">
      <alignment horizontal="right" vertical="center"/>
    </xf>
    <xf numFmtId="0" fontId="0" fillId="22" borderId="14" xfId="0" applyFill="1" applyBorder="1" applyAlignment="1">
      <alignment/>
    </xf>
    <xf numFmtId="0" fontId="8" fillId="21" borderId="22" xfId="0" applyFont="1" applyFill="1" applyBorder="1" applyAlignment="1">
      <alignment/>
    </xf>
    <xf numFmtId="0" fontId="8" fillId="21" borderId="23" xfId="0" applyFont="1" applyFill="1" applyBorder="1" applyAlignment="1">
      <alignment/>
    </xf>
    <xf numFmtId="0" fontId="8" fillId="21" borderId="24" xfId="0" applyFont="1" applyFill="1" applyBorder="1" applyAlignment="1">
      <alignment/>
    </xf>
    <xf numFmtId="0" fontId="5" fillId="22" borderId="25" xfId="0" applyFont="1" applyFill="1" applyBorder="1" applyAlignment="1">
      <alignment/>
    </xf>
    <xf numFmtId="0" fontId="17" fillId="4" borderId="26" xfId="0" applyFont="1" applyFill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" fontId="9" fillId="22" borderId="27" xfId="0" applyNumberFormat="1" applyFont="1" applyFill="1" applyBorder="1" applyAlignment="1">
      <alignment horizontal="right" vertical="center"/>
    </xf>
    <xf numFmtId="4" fontId="9" fillId="22" borderId="28" xfId="0" applyNumberFormat="1" applyFont="1" applyFill="1" applyBorder="1" applyAlignment="1">
      <alignment horizontal="right" vertical="center"/>
    </xf>
    <xf numFmtId="4" fontId="9" fillId="22" borderId="29" xfId="0" applyNumberFormat="1" applyFont="1" applyFill="1" applyBorder="1" applyAlignment="1">
      <alignment horizontal="right" vertical="center"/>
    </xf>
    <xf numFmtId="49" fontId="15" fillId="22" borderId="10" xfId="0" applyNumberFormat="1" applyFont="1" applyFill="1" applyBorder="1" applyAlignment="1">
      <alignment horizontal="right" vertical="center"/>
    </xf>
    <xf numFmtId="4" fontId="9" fillId="0" borderId="30" xfId="0" applyNumberFormat="1" applyFont="1" applyBorder="1" applyAlignment="1">
      <alignment horizontal="right" vertical="center"/>
    </xf>
    <xf numFmtId="4" fontId="9" fillId="22" borderId="31" xfId="0" applyNumberFormat="1" applyFont="1" applyFill="1" applyBorder="1" applyAlignment="1">
      <alignment horizontal="right" vertical="center"/>
    </xf>
    <xf numFmtId="49" fontId="9" fillId="0" borderId="18" xfId="56" applyNumberFormat="1" applyFont="1" applyFill="1" applyBorder="1" applyAlignment="1">
      <alignment horizontal="left" vertical="center" wrapText="1"/>
      <protection/>
    </xf>
    <xf numFmtId="0" fontId="4" fillId="22" borderId="10" xfId="0" applyFont="1" applyFill="1" applyBorder="1" applyAlignment="1">
      <alignment horizontal="left"/>
    </xf>
    <xf numFmtId="0" fontId="4" fillId="21" borderId="32" xfId="0" applyFont="1" applyFill="1" applyBorder="1" applyAlignment="1">
      <alignment vertical="center"/>
    </xf>
    <xf numFmtId="49" fontId="4" fillId="21" borderId="33" xfId="0" applyNumberFormat="1" applyFont="1" applyFill="1" applyBorder="1" applyAlignment="1">
      <alignment horizontal="center" vertical="center" wrapText="1"/>
    </xf>
    <xf numFmtId="4" fontId="4" fillId="21" borderId="14" xfId="0" applyNumberFormat="1" applyFont="1" applyFill="1" applyBorder="1" applyAlignment="1">
      <alignment horizontal="right" vertical="center"/>
    </xf>
    <xf numFmtId="4" fontId="4" fillId="24" borderId="34" xfId="0" applyNumberFormat="1" applyFont="1" applyFill="1" applyBorder="1" applyAlignment="1">
      <alignment horizontal="right" vertical="center"/>
    </xf>
    <xf numFmtId="0" fontId="4" fillId="24" borderId="35" xfId="56" applyFont="1" applyFill="1" applyBorder="1" applyAlignment="1">
      <alignment horizontal="center" vertical="center"/>
      <protection/>
    </xf>
    <xf numFmtId="0" fontId="5" fillId="0" borderId="36" xfId="0" applyFont="1" applyBorder="1" applyAlignment="1">
      <alignment horizontal="left" vertical="center"/>
    </xf>
    <xf numFmtId="4" fontId="5" fillId="0" borderId="30" xfId="0" applyNumberFormat="1" applyFont="1" applyBorder="1" applyAlignment="1">
      <alignment horizontal="right" vertical="center"/>
    </xf>
    <xf numFmtId="49" fontId="13" fillId="0" borderId="17" xfId="56" applyNumberFormat="1" applyFont="1" applyFill="1" applyBorder="1" applyAlignment="1">
      <alignment horizontal="left" vertical="center" wrapText="1"/>
      <protection/>
    </xf>
    <xf numFmtId="4" fontId="13" fillId="22" borderId="17" xfId="0" applyNumberFormat="1" applyFont="1" applyFill="1" applyBorder="1" applyAlignment="1">
      <alignment horizontal="right" vertical="center"/>
    </xf>
    <xf numFmtId="49" fontId="12" fillId="22" borderId="16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49" fontId="9" fillId="0" borderId="21" xfId="56" applyNumberFormat="1" applyFont="1" applyFill="1" applyBorder="1" applyAlignment="1">
      <alignment horizontal="left" vertical="center" wrapText="1"/>
      <protection/>
    </xf>
    <xf numFmtId="49" fontId="13" fillId="0" borderId="21" xfId="56" applyNumberFormat="1" applyFont="1" applyFill="1" applyBorder="1" applyAlignment="1">
      <alignment horizontal="left" vertical="center" wrapText="1"/>
      <protection/>
    </xf>
    <xf numFmtId="0" fontId="9" fillId="0" borderId="13" xfId="56" applyNumberFormat="1" applyFont="1" applyFill="1" applyBorder="1" applyAlignment="1">
      <alignment horizontal="left" vertical="top" wrapText="1"/>
      <protection/>
    </xf>
    <xf numFmtId="49" fontId="18" fillId="0" borderId="16" xfId="56" applyNumberFormat="1" applyFont="1" applyFill="1" applyBorder="1" applyAlignment="1">
      <alignment horizontal="left" vertical="center" wrapText="1"/>
      <protection/>
    </xf>
    <xf numFmtId="4" fontId="11" fillId="22" borderId="12" xfId="0" applyNumberFormat="1" applyFont="1" applyFill="1" applyBorder="1" applyAlignment="1">
      <alignment horizontal="right" vertical="center"/>
    </xf>
    <xf numFmtId="4" fontId="13" fillId="22" borderId="14" xfId="0" applyNumberFormat="1" applyFont="1" applyFill="1" applyBorder="1" applyAlignment="1">
      <alignment horizontal="right" vertical="center"/>
    </xf>
    <xf numFmtId="49" fontId="15" fillId="22" borderId="37" xfId="0" applyNumberFormat="1" applyFont="1" applyFill="1" applyBorder="1" applyAlignment="1">
      <alignment horizontal="right" vertical="center"/>
    </xf>
    <xf numFmtId="0" fontId="0" fillId="0" borderId="16" xfId="0" applyBorder="1" applyAlignment="1">
      <alignment/>
    </xf>
    <xf numFmtId="0" fontId="19" fillId="0" borderId="0" xfId="0" applyFont="1" applyAlignment="1">
      <alignment/>
    </xf>
    <xf numFmtId="0" fontId="0" fillId="0" borderId="0" xfId="0" applyBorder="1" applyAlignment="1">
      <alignment/>
    </xf>
    <xf numFmtId="49" fontId="9" fillId="0" borderId="17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9" fillId="0" borderId="16" xfId="56" applyNumberFormat="1" applyFont="1" applyFill="1" applyBorder="1" applyAlignment="1">
      <alignment horizontal="left" vertical="center" wrapText="1"/>
      <protection/>
    </xf>
    <xf numFmtId="0" fontId="9" fillId="0" borderId="10" xfId="56" applyNumberFormat="1" applyFont="1" applyFill="1" applyBorder="1" applyAlignment="1">
      <alignment horizontal="left" vertical="center" wrapText="1"/>
      <protection/>
    </xf>
    <xf numFmtId="0" fontId="25" fillId="0" borderId="0" xfId="0" applyFont="1" applyAlignment="1">
      <alignment/>
    </xf>
    <xf numFmtId="49" fontId="13" fillId="0" borderId="18" xfId="56" applyNumberFormat="1" applyFont="1" applyFill="1" applyBorder="1" applyAlignment="1">
      <alignment horizontal="left" vertical="center" wrapText="1"/>
      <protection/>
    </xf>
    <xf numFmtId="49" fontId="16" fillId="0" borderId="0" xfId="56" applyNumberFormat="1" applyFont="1" applyFill="1" applyBorder="1" applyAlignment="1">
      <alignment horizontal="left" vertical="center" wrapText="1"/>
      <protection/>
    </xf>
    <xf numFmtId="0" fontId="0" fillId="0" borderId="37" xfId="0" applyBorder="1" applyAlignment="1">
      <alignment/>
    </xf>
    <xf numFmtId="49" fontId="12" fillId="22" borderId="38" xfId="0" applyNumberFormat="1" applyFont="1" applyFill="1" applyBorder="1" applyAlignment="1">
      <alignment horizontal="right" vertical="center"/>
    </xf>
    <xf numFmtId="0" fontId="26" fillId="0" borderId="0" xfId="0" applyFont="1" applyAlignment="1">
      <alignment/>
    </xf>
    <xf numFmtId="4" fontId="9" fillId="22" borderId="10" xfId="0" applyNumberFormat="1" applyFont="1" applyFill="1" applyBorder="1" applyAlignment="1">
      <alignment/>
    </xf>
    <xf numFmtId="49" fontId="9" fillId="0" borderId="27" xfId="56" applyNumberFormat="1" applyFont="1" applyFill="1" applyBorder="1" applyAlignment="1">
      <alignment horizontal="left" vertical="center" wrapText="1"/>
      <protection/>
    </xf>
    <xf numFmtId="49" fontId="12" fillId="22" borderId="14" xfId="0" applyNumberFormat="1" applyFont="1" applyFill="1" applyBorder="1" applyAlignment="1">
      <alignment horizontal="right" vertical="center"/>
    </xf>
    <xf numFmtId="4" fontId="4" fillId="22" borderId="14" xfId="0" applyNumberFormat="1" applyFont="1" applyFill="1" applyBorder="1" applyAlignment="1">
      <alignment horizontal="right" vertical="center"/>
    </xf>
    <xf numFmtId="49" fontId="9" fillId="0" borderId="37" xfId="56" applyNumberFormat="1" applyFont="1" applyFill="1" applyBorder="1" applyAlignment="1">
      <alignment horizontal="left" vertical="center" wrapText="1"/>
      <protection/>
    </xf>
    <xf numFmtId="49" fontId="9" fillId="0" borderId="19" xfId="56" applyNumberFormat="1" applyFont="1" applyFill="1" applyBorder="1" applyAlignment="1">
      <alignment horizontal="left" vertical="center" wrapText="1"/>
      <protection/>
    </xf>
    <xf numFmtId="4" fontId="9" fillId="22" borderId="17" xfId="0" applyNumberFormat="1" applyFont="1" applyFill="1" applyBorder="1" applyAlignment="1">
      <alignment horizontal="right" vertical="center"/>
    </xf>
    <xf numFmtId="0" fontId="0" fillId="0" borderId="17" xfId="0" applyBorder="1" applyAlignment="1">
      <alignment/>
    </xf>
    <xf numFmtId="0" fontId="0" fillId="22" borderId="17" xfId="0" applyFill="1" applyBorder="1" applyAlignment="1">
      <alignment/>
    </xf>
    <xf numFmtId="49" fontId="9" fillId="0" borderId="29" xfId="56" applyNumberFormat="1" applyFont="1" applyFill="1" applyBorder="1" applyAlignment="1">
      <alignment horizontal="left" vertical="center" wrapText="1"/>
      <protection/>
    </xf>
    <xf numFmtId="0" fontId="9" fillId="22" borderId="13" xfId="0" applyFont="1" applyFill="1" applyBorder="1" applyAlignment="1">
      <alignment horizontal="left" vertical="center"/>
    </xf>
    <xf numFmtId="49" fontId="11" fillId="0" borderId="16" xfId="56" applyNumberFormat="1" applyFont="1" applyFill="1" applyBorder="1" applyAlignment="1">
      <alignment horizontal="left" vertical="center" wrapText="1"/>
      <protection/>
    </xf>
    <xf numFmtId="49" fontId="11" fillId="0" borderId="12" xfId="0" applyNumberFormat="1" applyFont="1" applyBorder="1" applyAlignment="1">
      <alignment horizontal="left" vertical="center" wrapText="1"/>
    </xf>
    <xf numFmtId="4" fontId="11" fillId="22" borderId="12" xfId="0" applyNumberFormat="1" applyFont="1" applyFill="1" applyBorder="1" applyAlignment="1">
      <alignment horizontal="right" vertical="center"/>
    </xf>
    <xf numFmtId="49" fontId="9" fillId="0" borderId="10" xfId="56" applyNumberFormat="1" applyFont="1" applyFill="1" applyBorder="1" applyAlignment="1">
      <alignment horizontal="left" vertical="center" wrapText="1"/>
      <protection/>
    </xf>
    <xf numFmtId="4" fontId="9" fillId="22" borderId="10" xfId="0" applyNumberFormat="1" applyFont="1" applyFill="1" applyBorder="1" applyAlignment="1">
      <alignment horizontal="right" vertical="center"/>
    </xf>
    <xf numFmtId="4" fontId="9" fillId="22" borderId="21" xfId="0" applyNumberFormat="1" applyFont="1" applyFill="1" applyBorder="1" applyAlignment="1">
      <alignment/>
    </xf>
    <xf numFmtId="0" fontId="9" fillId="0" borderId="17" xfId="0" applyNumberFormat="1" applyFont="1" applyBorder="1" applyAlignment="1">
      <alignment horizontal="left" vertical="center" wrapText="1"/>
    </xf>
    <xf numFmtId="0" fontId="9" fillId="0" borderId="21" xfId="56" applyNumberFormat="1" applyFont="1" applyFill="1" applyBorder="1" applyAlignment="1">
      <alignment horizontal="left" vertical="center" wrapText="1"/>
      <protection/>
    </xf>
    <xf numFmtId="0" fontId="9" fillId="0" borderId="13" xfId="56" applyNumberFormat="1" applyFont="1" applyFill="1" applyBorder="1" applyAlignment="1">
      <alignment horizontal="left" vertical="center" wrapText="1"/>
      <protection/>
    </xf>
    <xf numFmtId="0" fontId="9" fillId="0" borderId="10" xfId="0" applyNumberFormat="1" applyFont="1" applyBorder="1" applyAlignment="1">
      <alignment horizontal="left" vertical="center" wrapText="1"/>
    </xf>
    <xf numFmtId="0" fontId="9" fillId="0" borderId="14" xfId="56" applyNumberFormat="1" applyFont="1" applyFill="1" applyBorder="1" applyAlignment="1">
      <alignment horizontal="left" vertical="center" wrapText="1"/>
      <protection/>
    </xf>
    <xf numFmtId="0" fontId="8" fillId="4" borderId="11" xfId="0" applyFont="1" applyFill="1" applyBorder="1" applyAlignment="1">
      <alignment horizontal="left" vertical="center"/>
    </xf>
    <xf numFmtId="0" fontId="14" fillId="21" borderId="11" xfId="0" applyFont="1" applyFill="1" applyBorder="1" applyAlignment="1">
      <alignment horizontal="center" vertical="center" wrapText="1"/>
    </xf>
    <xf numFmtId="49" fontId="12" fillId="21" borderId="19" xfId="0" applyNumberFormat="1" applyFont="1" applyFill="1" applyBorder="1" applyAlignment="1">
      <alignment horizontal="center" vertical="center" shrinkToFit="1"/>
    </xf>
    <xf numFmtId="4" fontId="12" fillId="21" borderId="21" xfId="0" applyNumberFormat="1" applyFont="1" applyFill="1" applyBorder="1" applyAlignment="1">
      <alignment horizontal="right" vertical="center"/>
    </xf>
    <xf numFmtId="49" fontId="12" fillId="22" borderId="14" xfId="0" applyNumberFormat="1" applyFont="1" applyFill="1" applyBorder="1" applyAlignment="1">
      <alignment horizontal="left" vertical="center"/>
    </xf>
    <xf numFmtId="0" fontId="8" fillId="4" borderId="11" xfId="0" applyFont="1" applyFill="1" applyBorder="1" applyAlignment="1">
      <alignment horizontal="center" vertical="center"/>
    </xf>
    <xf numFmtId="4" fontId="9" fillId="0" borderId="32" xfId="0" applyNumberFormat="1" applyFont="1" applyFill="1" applyBorder="1" applyAlignment="1">
      <alignment horizontal="right" vertical="center"/>
    </xf>
    <xf numFmtId="49" fontId="9" fillId="22" borderId="13" xfId="0" applyNumberFormat="1" applyFont="1" applyFill="1" applyBorder="1" applyAlignment="1">
      <alignment horizontal="left" vertical="center"/>
    </xf>
    <xf numFmtId="4" fontId="9" fillId="22" borderId="39" xfId="0" applyNumberFormat="1" applyFont="1" applyFill="1" applyBorder="1" applyAlignment="1">
      <alignment horizontal="right" vertical="center"/>
    </xf>
    <xf numFmtId="49" fontId="9" fillId="0" borderId="14" xfId="0" applyNumberFormat="1" applyFont="1" applyBorder="1" applyAlignment="1">
      <alignment horizontal="left" vertical="center" wrapText="1"/>
    </xf>
    <xf numFmtId="49" fontId="9" fillId="0" borderId="17" xfId="56" applyNumberFormat="1" applyFont="1" applyFill="1" applyBorder="1" applyAlignment="1">
      <alignment horizontal="left" vertical="center" wrapText="1"/>
      <protection/>
    </xf>
    <xf numFmtId="49" fontId="9" fillId="0" borderId="14" xfId="56" applyNumberFormat="1" applyFont="1" applyFill="1" applyBorder="1" applyAlignment="1">
      <alignment horizontal="left" vertical="center" wrapText="1"/>
      <protection/>
    </xf>
    <xf numFmtId="0" fontId="9" fillId="0" borderId="37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27" fillId="0" borderId="0" xfId="0" applyFont="1" applyAlignment="1">
      <alignment/>
    </xf>
    <xf numFmtId="49" fontId="9" fillId="22" borderId="10" xfId="0" applyNumberFormat="1" applyFont="1" applyFill="1" applyBorder="1" applyAlignment="1">
      <alignment horizontal="right" vertical="center"/>
    </xf>
    <xf numFmtId="49" fontId="8" fillId="7" borderId="19" xfId="0" applyNumberFormat="1" applyFont="1" applyFill="1" applyBorder="1" applyAlignment="1">
      <alignment horizontal="center" vertical="center" shrinkToFit="1"/>
    </xf>
    <xf numFmtId="0" fontId="14" fillId="21" borderId="40" xfId="0" applyFont="1" applyFill="1" applyBorder="1" applyAlignment="1">
      <alignment horizontal="center" vertical="center" wrapText="1"/>
    </xf>
    <xf numFmtId="4" fontId="12" fillId="21" borderId="41" xfId="0" applyNumberFormat="1" applyFont="1" applyFill="1" applyBorder="1" applyAlignment="1">
      <alignment horizontal="right" vertical="center"/>
    </xf>
    <xf numFmtId="49" fontId="9" fillId="0" borderId="11" xfId="56" applyNumberFormat="1" applyFont="1" applyFill="1" applyBorder="1" applyAlignment="1">
      <alignment horizontal="left" vertical="center" wrapText="1"/>
      <protection/>
    </xf>
    <xf numFmtId="0" fontId="8" fillId="4" borderId="10" xfId="0" applyFont="1" applyFill="1" applyBorder="1" applyAlignment="1">
      <alignment horizontal="center" vertical="center"/>
    </xf>
    <xf numFmtId="49" fontId="8" fillId="4" borderId="19" xfId="0" applyNumberFormat="1" applyFont="1" applyFill="1" applyBorder="1" applyAlignment="1">
      <alignment horizontal="center" vertical="center" shrinkToFit="1"/>
    </xf>
    <xf numFmtId="0" fontId="28" fillId="0" borderId="0" xfId="0" applyFont="1" applyAlignment="1">
      <alignment/>
    </xf>
    <xf numFmtId="0" fontId="8" fillId="21" borderId="42" xfId="0" applyFont="1" applyFill="1" applyBorder="1" applyAlignment="1">
      <alignment/>
    </xf>
    <xf numFmtId="0" fontId="5" fillId="22" borderId="12" xfId="0" applyFont="1" applyFill="1" applyBorder="1" applyAlignment="1">
      <alignment/>
    </xf>
    <xf numFmtId="4" fontId="9" fillId="0" borderId="29" xfId="0" applyNumberFormat="1" applyFont="1" applyBorder="1" applyAlignment="1">
      <alignment horizontal="right" vertical="center"/>
    </xf>
    <xf numFmtId="4" fontId="9" fillId="0" borderId="29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/>
    </xf>
    <xf numFmtId="11" fontId="9" fillId="0" borderId="14" xfId="56" applyNumberFormat="1" applyFont="1" applyFill="1" applyBorder="1" applyAlignment="1">
      <alignment horizontal="left" vertical="center" textRotation="45" wrapText="1"/>
      <protection/>
    </xf>
    <xf numFmtId="11" fontId="9" fillId="0" borderId="39" xfId="56" applyNumberFormat="1" applyFont="1" applyFill="1" applyBorder="1" applyAlignment="1">
      <alignment horizontal="left" vertical="center" wrapText="1"/>
      <protection/>
    </xf>
    <xf numFmtId="11" fontId="9" fillId="0" borderId="16" xfId="56" applyNumberFormat="1" applyFont="1" applyFill="1" applyBorder="1" applyAlignment="1">
      <alignment horizontal="left" vertical="center" wrapText="1"/>
      <protection/>
    </xf>
    <xf numFmtId="49" fontId="11" fillId="0" borderId="20" xfId="56" applyNumberFormat="1" applyFont="1" applyFill="1" applyBorder="1" applyAlignment="1">
      <alignment horizontal="left" vertical="center" wrapText="1"/>
      <protection/>
    </xf>
    <xf numFmtId="4" fontId="9" fillId="22" borderId="20" xfId="0" applyNumberFormat="1" applyFont="1" applyFill="1" applyBorder="1" applyAlignment="1">
      <alignment horizontal="right" vertical="center"/>
    </xf>
    <xf numFmtId="49" fontId="12" fillId="24" borderId="10" xfId="0" applyNumberFormat="1" applyFont="1" applyFill="1" applyBorder="1" applyAlignment="1">
      <alignment horizontal="left" vertical="center" wrapText="1"/>
    </xf>
    <xf numFmtId="0" fontId="8" fillId="4" borderId="10" xfId="0" applyFont="1" applyFill="1" applyBorder="1" applyAlignment="1">
      <alignment horizontal="left" vertical="center"/>
    </xf>
    <xf numFmtId="0" fontId="14" fillId="21" borderId="10" xfId="0" applyFont="1" applyFill="1" applyBorder="1" applyAlignment="1">
      <alignment horizontal="center" vertical="center" wrapText="1"/>
    </xf>
    <xf numFmtId="49" fontId="12" fillId="21" borderId="10" xfId="0" applyNumberFormat="1" applyFont="1" applyFill="1" applyBorder="1" applyAlignment="1">
      <alignment horizontal="center" vertical="center" shrinkToFit="1"/>
    </xf>
    <xf numFmtId="4" fontId="12" fillId="21" borderId="10" xfId="0" applyNumberFormat="1" applyFont="1" applyFill="1" applyBorder="1" applyAlignment="1">
      <alignment horizontal="right" vertical="center"/>
    </xf>
    <xf numFmtId="0" fontId="29" fillId="0" borderId="0" xfId="0" applyFont="1" applyAlignment="1" quotePrefix="1">
      <alignment horizontal="center"/>
    </xf>
    <xf numFmtId="49" fontId="8" fillId="4" borderId="10" xfId="0" applyNumberFormat="1" applyFont="1" applyFill="1" applyBorder="1" applyAlignment="1">
      <alignment horizontal="center" vertical="center" shrinkToFit="1"/>
    </xf>
    <xf numFmtId="0" fontId="23" fillId="0" borderId="0" xfId="0" applyFont="1" applyBorder="1" applyAlignment="1">
      <alignment/>
    </xf>
    <xf numFmtId="0" fontId="8" fillId="7" borderId="11" xfId="0" applyFont="1" applyFill="1" applyBorder="1" applyAlignment="1">
      <alignment horizontal="left" vertical="center"/>
    </xf>
    <xf numFmtId="4" fontId="17" fillId="4" borderId="10" xfId="0" applyNumberFormat="1" applyFont="1" applyFill="1" applyBorder="1" applyAlignment="1">
      <alignment horizontal="right" vertical="center"/>
    </xf>
    <xf numFmtId="49" fontId="12" fillId="22" borderId="37" xfId="0" applyNumberFormat="1" applyFont="1" applyFill="1" applyBorder="1" applyAlignment="1">
      <alignment horizontal="left" vertical="center"/>
    </xf>
    <xf numFmtId="49" fontId="9" fillId="22" borderId="32" xfId="0" applyNumberFormat="1" applyFont="1" applyFill="1" applyBorder="1" applyAlignment="1">
      <alignment horizontal="left" vertical="center"/>
    </xf>
    <xf numFmtId="4" fontId="9" fillId="22" borderId="43" xfId="0" applyNumberFormat="1" applyFont="1" applyFill="1" applyBorder="1" applyAlignment="1">
      <alignment horizontal="right" vertical="center"/>
    </xf>
    <xf numFmtId="49" fontId="12" fillId="22" borderId="10" xfId="0" applyNumberFormat="1" applyFont="1" applyFill="1" applyBorder="1" applyAlignment="1">
      <alignment horizontal="right" vertical="center"/>
    </xf>
    <xf numFmtId="0" fontId="4" fillId="4" borderId="10" xfId="0" applyFont="1" applyFill="1" applyBorder="1" applyAlignment="1">
      <alignment horizontal="left" vertical="center"/>
    </xf>
    <xf numFmtId="0" fontId="4" fillId="24" borderId="44" xfId="0" applyFont="1" applyFill="1" applyBorder="1" applyAlignment="1">
      <alignment horizontal="center" vertical="center"/>
    </xf>
    <xf numFmtId="49" fontId="4" fillId="24" borderId="32" xfId="0" applyNumberFormat="1" applyFont="1" applyFill="1" applyBorder="1" applyAlignment="1">
      <alignment horizontal="left" vertical="center" wrapText="1"/>
    </xf>
    <xf numFmtId="4" fontId="4" fillId="24" borderId="26" xfId="0" applyNumberFormat="1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left" vertical="center"/>
    </xf>
    <xf numFmtId="49" fontId="4" fillId="7" borderId="10" xfId="0" applyNumberFormat="1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horizontal="right" vertical="center"/>
    </xf>
    <xf numFmtId="0" fontId="30" fillId="0" borderId="0" xfId="0" applyFont="1" applyAlignment="1">
      <alignment/>
    </xf>
    <xf numFmtId="4" fontId="31" fillId="4" borderId="10" xfId="0" applyNumberFormat="1" applyFont="1" applyFill="1" applyBorder="1" applyAlignment="1">
      <alignment horizontal="right" vertical="center"/>
    </xf>
    <xf numFmtId="0" fontId="33" fillId="4" borderId="44" xfId="0" applyFont="1" applyFill="1" applyBorder="1" applyAlignment="1">
      <alignment horizontal="center" vertical="center" wrapText="1"/>
    </xf>
    <xf numFmtId="0" fontId="10" fillId="22" borderId="45" xfId="0" applyFont="1" applyFill="1" applyBorder="1" applyAlignment="1">
      <alignment/>
    </xf>
    <xf numFmtId="0" fontId="10" fillId="22" borderId="39" xfId="0" applyFont="1" applyFill="1" applyBorder="1" applyAlignment="1">
      <alignment/>
    </xf>
    <xf numFmtId="0" fontId="5" fillId="22" borderId="46" xfId="0" applyFont="1" applyFill="1" applyBorder="1" applyAlignment="1">
      <alignment/>
    </xf>
    <xf numFmtId="4" fontId="17" fillId="7" borderId="21" xfId="0" applyNumberFormat="1" applyFont="1" applyFill="1" applyBorder="1" applyAlignment="1">
      <alignment horizontal="right" vertical="center"/>
    </xf>
    <xf numFmtId="0" fontId="32" fillId="0" borderId="12" xfId="0" applyFont="1" applyBorder="1" applyAlignment="1">
      <alignment horizontal="center"/>
    </xf>
    <xf numFmtId="49" fontId="11" fillId="0" borderId="31" xfId="0" applyNumberFormat="1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/>
    </xf>
    <xf numFmtId="49" fontId="9" fillId="22" borderId="10" xfId="0" applyNumberFormat="1" applyFont="1" applyFill="1" applyBorder="1" applyAlignment="1">
      <alignment horizontal="left" vertical="center"/>
    </xf>
    <xf numFmtId="0" fontId="5" fillId="22" borderId="10" xfId="0" applyFont="1" applyFill="1" applyBorder="1" applyAlignment="1">
      <alignment/>
    </xf>
    <xf numFmtId="0" fontId="12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47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/>
    </xf>
    <xf numFmtId="0" fontId="9" fillId="22" borderId="10" xfId="0" applyFont="1" applyFill="1" applyBorder="1" applyAlignment="1">
      <alignment horizontal="left" vertical="center"/>
    </xf>
    <xf numFmtId="0" fontId="9" fillId="22" borderId="10" xfId="0" applyFont="1" applyFill="1" applyBorder="1" applyAlignment="1">
      <alignment horizontal="left" vertical="center"/>
    </xf>
    <xf numFmtId="49" fontId="8" fillId="21" borderId="21" xfId="56" applyNumberFormat="1" applyFont="1" applyFill="1" applyBorder="1" applyAlignment="1">
      <alignment horizontal="center" vertical="center" wrapText="1"/>
      <protection/>
    </xf>
    <xf numFmtId="49" fontId="9" fillId="22" borderId="10" xfId="0" applyNumberFormat="1" applyFont="1" applyFill="1" applyBorder="1" applyAlignment="1">
      <alignment horizontal="left" vertical="center"/>
    </xf>
    <xf numFmtId="49" fontId="11" fillId="0" borderId="31" xfId="56" applyNumberFormat="1" applyFont="1" applyFill="1" applyBorder="1" applyAlignment="1">
      <alignment horizontal="left" vertical="center" wrapText="1"/>
      <protection/>
    </xf>
    <xf numFmtId="0" fontId="12" fillId="21" borderId="11" xfId="0" applyFont="1" applyFill="1" applyBorder="1" applyAlignment="1">
      <alignment horizontal="center" vertical="center" wrapText="1"/>
    </xf>
    <xf numFmtId="0" fontId="4" fillId="22" borderId="48" xfId="0" applyFont="1" applyFill="1" applyBorder="1" applyAlignment="1">
      <alignment/>
    </xf>
    <xf numFmtId="0" fontId="4" fillId="22" borderId="31" xfId="0" applyFont="1" applyFill="1" applyBorder="1" applyAlignment="1">
      <alignment/>
    </xf>
    <xf numFmtId="49" fontId="11" fillId="0" borderId="12" xfId="56" applyNumberFormat="1" applyFont="1" applyFill="1" applyBorder="1" applyAlignment="1">
      <alignment horizontal="left" vertical="center" wrapText="1"/>
      <protection/>
    </xf>
    <xf numFmtId="49" fontId="9" fillId="22" borderId="10" xfId="0" applyNumberFormat="1" applyFont="1" applyFill="1" applyBorder="1" applyAlignment="1">
      <alignment horizontal="right" vertical="center"/>
    </xf>
    <xf numFmtId="49" fontId="12" fillId="0" borderId="18" xfId="56" applyNumberFormat="1" applyFont="1" applyFill="1" applyBorder="1" applyAlignment="1">
      <alignment horizontal="left" vertical="center" wrapText="1"/>
      <protection/>
    </xf>
    <xf numFmtId="49" fontId="12" fillId="0" borderId="17" xfId="56" applyNumberFormat="1" applyFont="1" applyFill="1" applyBorder="1" applyAlignment="1">
      <alignment horizontal="left" vertical="center" wrapText="1"/>
      <protection/>
    </xf>
    <xf numFmtId="4" fontId="9" fillId="22" borderId="10" xfId="0" applyNumberFormat="1" applyFont="1" applyFill="1" applyBorder="1" applyAlignment="1">
      <alignment vertical="center"/>
    </xf>
    <xf numFmtId="49" fontId="4" fillId="4" borderId="10" xfId="0" applyNumberFormat="1" applyFont="1" applyFill="1" applyBorder="1" applyAlignment="1">
      <alignment horizontal="center" vertical="center" shrinkToFit="1"/>
    </xf>
    <xf numFmtId="4" fontId="9" fillId="22" borderId="10" xfId="0" applyNumberFormat="1" applyFont="1" applyFill="1" applyBorder="1" applyAlignment="1">
      <alignment horizontal="center" vertical="center"/>
    </xf>
    <xf numFmtId="4" fontId="9" fillId="22" borderId="16" xfId="0" applyNumberFormat="1" applyFont="1" applyFill="1" applyBorder="1" applyAlignment="1">
      <alignment horizontal="center" vertical="center"/>
    </xf>
    <xf numFmtId="49" fontId="11" fillId="0" borderId="10" xfId="56" applyNumberFormat="1" applyFont="1" applyFill="1" applyBorder="1" applyAlignment="1">
      <alignment horizontal="left" vertical="center" wrapText="1"/>
      <protection/>
    </xf>
    <xf numFmtId="0" fontId="11" fillId="0" borderId="10" xfId="56" applyNumberFormat="1" applyFont="1" applyFill="1" applyBorder="1" applyAlignment="1">
      <alignment horizontal="left" vertical="center" wrapText="1"/>
      <protection/>
    </xf>
    <xf numFmtId="49" fontId="13" fillId="22" borderId="16" xfId="0" applyNumberFormat="1" applyFont="1" applyFill="1" applyBorder="1" applyAlignment="1">
      <alignment horizontal="right" vertical="center"/>
    </xf>
    <xf numFmtId="49" fontId="13" fillId="22" borderId="13" xfId="0" applyNumberFormat="1" applyFont="1" applyFill="1" applyBorder="1" applyAlignment="1">
      <alignment horizontal="right" vertical="center"/>
    </xf>
    <xf numFmtId="49" fontId="13" fillId="22" borderId="10" xfId="0" applyNumberFormat="1" applyFont="1" applyFill="1" applyBorder="1" applyAlignment="1">
      <alignment horizontal="right" vertical="center"/>
    </xf>
    <xf numFmtId="49" fontId="13" fillId="22" borderId="14" xfId="0" applyNumberFormat="1" applyFont="1" applyFill="1" applyBorder="1" applyAlignment="1">
      <alignment horizontal="right" vertical="center"/>
    </xf>
    <xf numFmtId="4" fontId="12" fillId="22" borderId="20" xfId="0" applyNumberFormat="1" applyFont="1" applyFill="1" applyBorder="1" applyAlignment="1">
      <alignment horizontal="right" vertical="center"/>
    </xf>
    <xf numFmtId="49" fontId="13" fillId="0" borderId="39" xfId="56" applyNumberFormat="1" applyFont="1" applyFill="1" applyBorder="1" applyAlignment="1">
      <alignment horizontal="left" vertical="center" wrapText="1"/>
      <protection/>
    </xf>
    <xf numFmtId="0" fontId="0" fillId="0" borderId="14" xfId="0" applyBorder="1" applyAlignment="1">
      <alignment/>
    </xf>
    <xf numFmtId="4" fontId="13" fillId="22" borderId="21" xfId="0" applyNumberFormat="1" applyFont="1" applyFill="1" applyBorder="1" applyAlignment="1">
      <alignment horizontal="right" vertical="center"/>
    </xf>
    <xf numFmtId="49" fontId="7" fillId="22" borderId="10" xfId="0" applyNumberFormat="1" applyFont="1" applyFill="1" applyBorder="1" applyAlignment="1">
      <alignment horizontal="right" vertical="center"/>
    </xf>
    <xf numFmtId="49" fontId="12" fillId="22" borderId="10" xfId="0" applyNumberFormat="1" applyFont="1" applyFill="1" applyBorder="1" applyAlignment="1">
      <alignment horizontal="right" vertical="center"/>
    </xf>
    <xf numFmtId="0" fontId="12" fillId="22" borderId="10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top" wrapText="1"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Followed Hyperlink" xfId="39"/>
    <cellStyle name="Hyperlink" xfId="40"/>
    <cellStyle name="Isticanje1" xfId="41"/>
    <cellStyle name="Isticanje2" xfId="42"/>
    <cellStyle name="Isticanje3" xfId="43"/>
    <cellStyle name="Isticanje4" xfId="44"/>
    <cellStyle name="Isticanje5" xfId="45"/>
    <cellStyle name="Isticanje6" xfId="46"/>
    <cellStyle name="Izlaz" xfId="47"/>
    <cellStyle name="Izračun" xfId="48"/>
    <cellStyle name="Loše" xfId="49"/>
    <cellStyle name="Naslov" xfId="50"/>
    <cellStyle name="Naslov 1" xfId="51"/>
    <cellStyle name="Naslov 2" xfId="52"/>
    <cellStyle name="Naslov 3" xfId="53"/>
    <cellStyle name="Naslov 4" xfId="54"/>
    <cellStyle name="Neutralno" xfId="55"/>
    <cellStyle name="Normal_Sheet1" xfId="56"/>
    <cellStyle name="Percent" xfId="57"/>
    <cellStyle name="Povezana ćelija" xfId="58"/>
    <cellStyle name="Provjera ćelije" xfId="59"/>
    <cellStyle name="Tekst objašnjenja" xfId="60"/>
    <cellStyle name="Tekst upozorenja" xfId="61"/>
    <cellStyle name="Ukupni zbroj" xfId="62"/>
    <cellStyle name="Unos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13363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13363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3" name="Line 3"/>
        <xdr:cNvSpPr>
          <a:spLocks/>
        </xdr:cNvSpPr>
      </xdr:nvSpPr>
      <xdr:spPr>
        <a:xfrm>
          <a:off x="1085850" y="13363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4" name="Line 4"/>
        <xdr:cNvSpPr>
          <a:spLocks/>
        </xdr:cNvSpPr>
      </xdr:nvSpPr>
      <xdr:spPr>
        <a:xfrm>
          <a:off x="444817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5" name="Line 5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6" name="Line 6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7" name="Line 7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8" name="Line 8"/>
        <xdr:cNvSpPr>
          <a:spLocks/>
        </xdr:cNvSpPr>
      </xdr:nvSpPr>
      <xdr:spPr>
        <a:xfrm>
          <a:off x="444817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9" name="Line 9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10" name="Line 10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11" name="Line 11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12" name="Line 12"/>
        <xdr:cNvSpPr>
          <a:spLocks/>
        </xdr:cNvSpPr>
      </xdr:nvSpPr>
      <xdr:spPr>
        <a:xfrm>
          <a:off x="800100" y="13363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13" name="Line 13"/>
        <xdr:cNvSpPr>
          <a:spLocks/>
        </xdr:cNvSpPr>
      </xdr:nvSpPr>
      <xdr:spPr>
        <a:xfrm>
          <a:off x="1114425" y="13363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14" name="Line 14"/>
        <xdr:cNvSpPr>
          <a:spLocks/>
        </xdr:cNvSpPr>
      </xdr:nvSpPr>
      <xdr:spPr>
        <a:xfrm>
          <a:off x="1085850" y="13363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15" name="Line 15"/>
        <xdr:cNvSpPr>
          <a:spLocks/>
        </xdr:cNvSpPr>
      </xdr:nvSpPr>
      <xdr:spPr>
        <a:xfrm>
          <a:off x="444817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16" name="Line 16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17" name="Line 17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18" name="Line 18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19" name="Line 19"/>
        <xdr:cNvSpPr>
          <a:spLocks/>
        </xdr:cNvSpPr>
      </xdr:nvSpPr>
      <xdr:spPr>
        <a:xfrm>
          <a:off x="4448175" y="13887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20" name="Line 20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21" name="Line 21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22" name="Line 22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23" name="Line 23"/>
        <xdr:cNvSpPr>
          <a:spLocks/>
        </xdr:cNvSpPr>
      </xdr:nvSpPr>
      <xdr:spPr>
        <a:xfrm>
          <a:off x="800100" y="13363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24" name="Line 24"/>
        <xdr:cNvSpPr>
          <a:spLocks/>
        </xdr:cNvSpPr>
      </xdr:nvSpPr>
      <xdr:spPr>
        <a:xfrm>
          <a:off x="1114425" y="13363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25" name="Line 25"/>
        <xdr:cNvSpPr>
          <a:spLocks/>
        </xdr:cNvSpPr>
      </xdr:nvSpPr>
      <xdr:spPr>
        <a:xfrm>
          <a:off x="1085850" y="13363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26" name="Line 26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27" name="Line 27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28" name="Line 28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29" name="Line 29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30" name="Line 30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31" name="Line 31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32" name="Line 32"/>
        <xdr:cNvSpPr>
          <a:spLocks/>
        </xdr:cNvSpPr>
      </xdr:nvSpPr>
      <xdr:spPr>
        <a:xfrm>
          <a:off x="800100" y="13363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33" name="Line 33"/>
        <xdr:cNvSpPr>
          <a:spLocks/>
        </xdr:cNvSpPr>
      </xdr:nvSpPr>
      <xdr:spPr>
        <a:xfrm>
          <a:off x="1114425" y="13363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34" name="Line 34"/>
        <xdr:cNvSpPr>
          <a:spLocks/>
        </xdr:cNvSpPr>
      </xdr:nvSpPr>
      <xdr:spPr>
        <a:xfrm>
          <a:off x="1085850" y="13363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35" name="Line 35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36" name="Line 36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37" name="Line 37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38" name="Line 38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39" name="Line 39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0" name="Line 40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41" name="Line 41"/>
        <xdr:cNvSpPr>
          <a:spLocks/>
        </xdr:cNvSpPr>
      </xdr:nvSpPr>
      <xdr:spPr>
        <a:xfrm>
          <a:off x="800100" y="13363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42" name="Line 42"/>
        <xdr:cNvSpPr>
          <a:spLocks/>
        </xdr:cNvSpPr>
      </xdr:nvSpPr>
      <xdr:spPr>
        <a:xfrm>
          <a:off x="1114425" y="13363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43" name="Line 43"/>
        <xdr:cNvSpPr>
          <a:spLocks/>
        </xdr:cNvSpPr>
      </xdr:nvSpPr>
      <xdr:spPr>
        <a:xfrm>
          <a:off x="1085850" y="13363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4" name="Line 44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5" name="Line 45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6" name="Line 46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7" name="Line 47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8" name="Line 48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9" name="Line 49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50" name="Line 50"/>
        <xdr:cNvSpPr>
          <a:spLocks/>
        </xdr:cNvSpPr>
      </xdr:nvSpPr>
      <xdr:spPr>
        <a:xfrm>
          <a:off x="800100" y="13363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51" name="Line 51"/>
        <xdr:cNvSpPr>
          <a:spLocks/>
        </xdr:cNvSpPr>
      </xdr:nvSpPr>
      <xdr:spPr>
        <a:xfrm>
          <a:off x="1114425" y="13363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52" name="Line 52"/>
        <xdr:cNvSpPr>
          <a:spLocks/>
        </xdr:cNvSpPr>
      </xdr:nvSpPr>
      <xdr:spPr>
        <a:xfrm>
          <a:off x="1085850" y="13363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54" name="Line 54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55" name="Line 55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56" name="Line 56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57" name="Line 57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58" name="Line 58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59" name="Line 59"/>
        <xdr:cNvSpPr>
          <a:spLocks/>
        </xdr:cNvSpPr>
      </xdr:nvSpPr>
      <xdr:spPr>
        <a:xfrm>
          <a:off x="800100" y="13363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60" name="Line 60"/>
        <xdr:cNvSpPr>
          <a:spLocks/>
        </xdr:cNvSpPr>
      </xdr:nvSpPr>
      <xdr:spPr>
        <a:xfrm>
          <a:off x="1114425" y="13363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61" name="Line 61"/>
        <xdr:cNvSpPr>
          <a:spLocks/>
        </xdr:cNvSpPr>
      </xdr:nvSpPr>
      <xdr:spPr>
        <a:xfrm>
          <a:off x="1085850" y="13363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62" name="Line 62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63" name="Line 63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64" name="Line 64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65" name="Line 65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66" name="Line 66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67" name="Line 67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68" name="Line 68"/>
        <xdr:cNvSpPr>
          <a:spLocks/>
        </xdr:cNvSpPr>
      </xdr:nvSpPr>
      <xdr:spPr>
        <a:xfrm>
          <a:off x="800100" y="13363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69" name="Line 69"/>
        <xdr:cNvSpPr>
          <a:spLocks/>
        </xdr:cNvSpPr>
      </xdr:nvSpPr>
      <xdr:spPr>
        <a:xfrm>
          <a:off x="1114425" y="13363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70" name="Line 70"/>
        <xdr:cNvSpPr>
          <a:spLocks/>
        </xdr:cNvSpPr>
      </xdr:nvSpPr>
      <xdr:spPr>
        <a:xfrm>
          <a:off x="1085850" y="13363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71" name="Line 71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72" name="Line 72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73" name="Line 73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74" name="Line 74"/>
        <xdr:cNvSpPr>
          <a:spLocks/>
        </xdr:cNvSpPr>
      </xdr:nvSpPr>
      <xdr:spPr>
        <a:xfrm>
          <a:off x="800100" y="13887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75" name="Line 75"/>
        <xdr:cNvSpPr>
          <a:spLocks/>
        </xdr:cNvSpPr>
      </xdr:nvSpPr>
      <xdr:spPr>
        <a:xfrm>
          <a:off x="1114425" y="13887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76" name="Line 76"/>
        <xdr:cNvSpPr>
          <a:spLocks/>
        </xdr:cNvSpPr>
      </xdr:nvSpPr>
      <xdr:spPr>
        <a:xfrm>
          <a:off x="1085850" y="13887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86</xdr:row>
      <xdr:rowOff>0</xdr:rowOff>
    </xdr:from>
    <xdr:to>
      <xdr:col>1</xdr:col>
      <xdr:colOff>1952625</xdr:colOff>
      <xdr:row>86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11353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86</xdr:row>
      <xdr:rowOff>0</xdr:rowOff>
    </xdr:from>
    <xdr:to>
      <xdr:col>1</xdr:col>
      <xdr:colOff>2228850</xdr:colOff>
      <xdr:row>86</xdr:row>
      <xdr:rowOff>0</xdr:rowOff>
    </xdr:to>
    <xdr:sp>
      <xdr:nvSpPr>
        <xdr:cNvPr id="2" name="Line 2"/>
        <xdr:cNvSpPr>
          <a:spLocks/>
        </xdr:cNvSpPr>
      </xdr:nvSpPr>
      <xdr:spPr>
        <a:xfrm>
          <a:off x="1009650" y="11353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2247900</xdr:colOff>
      <xdr:row>86</xdr:row>
      <xdr:rowOff>0</xdr:rowOff>
    </xdr:to>
    <xdr:sp>
      <xdr:nvSpPr>
        <xdr:cNvPr id="3" name="Line 3"/>
        <xdr:cNvSpPr>
          <a:spLocks/>
        </xdr:cNvSpPr>
      </xdr:nvSpPr>
      <xdr:spPr>
        <a:xfrm>
          <a:off x="971550" y="11353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>
      <xdr:nvSpPr>
        <xdr:cNvPr id="4" name="Line 4"/>
        <xdr:cNvSpPr>
          <a:spLocks/>
        </xdr:cNvSpPr>
      </xdr:nvSpPr>
      <xdr:spPr>
        <a:xfrm>
          <a:off x="4924425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5" name="Line 5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6" name="Line 6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7" name="Line 7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>
      <xdr:nvSpPr>
        <xdr:cNvPr id="8" name="Line 8"/>
        <xdr:cNvSpPr>
          <a:spLocks/>
        </xdr:cNvSpPr>
      </xdr:nvSpPr>
      <xdr:spPr>
        <a:xfrm>
          <a:off x="4924425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9" name="Line 9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10" name="Line 10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86</xdr:row>
      <xdr:rowOff>0</xdr:rowOff>
    </xdr:from>
    <xdr:to>
      <xdr:col>1</xdr:col>
      <xdr:colOff>1952625</xdr:colOff>
      <xdr:row>86</xdr:row>
      <xdr:rowOff>0</xdr:rowOff>
    </xdr:to>
    <xdr:sp>
      <xdr:nvSpPr>
        <xdr:cNvPr id="12" name="Line 12"/>
        <xdr:cNvSpPr>
          <a:spLocks/>
        </xdr:cNvSpPr>
      </xdr:nvSpPr>
      <xdr:spPr>
        <a:xfrm>
          <a:off x="685800" y="11353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86</xdr:row>
      <xdr:rowOff>0</xdr:rowOff>
    </xdr:from>
    <xdr:to>
      <xdr:col>1</xdr:col>
      <xdr:colOff>2228850</xdr:colOff>
      <xdr:row>86</xdr:row>
      <xdr:rowOff>0</xdr:rowOff>
    </xdr:to>
    <xdr:sp>
      <xdr:nvSpPr>
        <xdr:cNvPr id="13" name="Line 13"/>
        <xdr:cNvSpPr>
          <a:spLocks/>
        </xdr:cNvSpPr>
      </xdr:nvSpPr>
      <xdr:spPr>
        <a:xfrm>
          <a:off x="1009650" y="11353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2247900</xdr:colOff>
      <xdr:row>86</xdr:row>
      <xdr:rowOff>0</xdr:rowOff>
    </xdr:to>
    <xdr:sp>
      <xdr:nvSpPr>
        <xdr:cNvPr id="14" name="Line 14"/>
        <xdr:cNvSpPr>
          <a:spLocks/>
        </xdr:cNvSpPr>
      </xdr:nvSpPr>
      <xdr:spPr>
        <a:xfrm>
          <a:off x="971550" y="11353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>
      <xdr:nvSpPr>
        <xdr:cNvPr id="15" name="Line 15"/>
        <xdr:cNvSpPr>
          <a:spLocks/>
        </xdr:cNvSpPr>
      </xdr:nvSpPr>
      <xdr:spPr>
        <a:xfrm>
          <a:off x="4924425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16" name="Line 16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17" name="Line 17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18" name="Line 18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90</xdr:row>
      <xdr:rowOff>0</xdr:rowOff>
    </xdr:from>
    <xdr:to>
      <xdr:col>2</xdr:col>
      <xdr:colOff>0</xdr:colOff>
      <xdr:row>90</xdr:row>
      <xdr:rowOff>0</xdr:rowOff>
    </xdr:to>
    <xdr:sp>
      <xdr:nvSpPr>
        <xdr:cNvPr id="19" name="Line 19"/>
        <xdr:cNvSpPr>
          <a:spLocks/>
        </xdr:cNvSpPr>
      </xdr:nvSpPr>
      <xdr:spPr>
        <a:xfrm>
          <a:off x="4924425" y="11858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20" name="Line 20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21" name="Line 21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22" name="Line 22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86</xdr:row>
      <xdr:rowOff>0</xdr:rowOff>
    </xdr:from>
    <xdr:to>
      <xdr:col>1</xdr:col>
      <xdr:colOff>1952625</xdr:colOff>
      <xdr:row>86</xdr:row>
      <xdr:rowOff>0</xdr:rowOff>
    </xdr:to>
    <xdr:sp>
      <xdr:nvSpPr>
        <xdr:cNvPr id="23" name="Line 23"/>
        <xdr:cNvSpPr>
          <a:spLocks/>
        </xdr:cNvSpPr>
      </xdr:nvSpPr>
      <xdr:spPr>
        <a:xfrm>
          <a:off x="685800" y="11353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86</xdr:row>
      <xdr:rowOff>0</xdr:rowOff>
    </xdr:from>
    <xdr:to>
      <xdr:col>1</xdr:col>
      <xdr:colOff>2228850</xdr:colOff>
      <xdr:row>86</xdr:row>
      <xdr:rowOff>0</xdr:rowOff>
    </xdr:to>
    <xdr:sp>
      <xdr:nvSpPr>
        <xdr:cNvPr id="24" name="Line 24"/>
        <xdr:cNvSpPr>
          <a:spLocks/>
        </xdr:cNvSpPr>
      </xdr:nvSpPr>
      <xdr:spPr>
        <a:xfrm>
          <a:off x="1009650" y="11353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2247900</xdr:colOff>
      <xdr:row>86</xdr:row>
      <xdr:rowOff>0</xdr:rowOff>
    </xdr:to>
    <xdr:sp>
      <xdr:nvSpPr>
        <xdr:cNvPr id="25" name="Line 25"/>
        <xdr:cNvSpPr>
          <a:spLocks/>
        </xdr:cNvSpPr>
      </xdr:nvSpPr>
      <xdr:spPr>
        <a:xfrm>
          <a:off x="971550" y="11353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26" name="Line 26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27" name="Line 27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28" name="Line 28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29" name="Line 29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30" name="Line 30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31" name="Line 31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86</xdr:row>
      <xdr:rowOff>0</xdr:rowOff>
    </xdr:from>
    <xdr:to>
      <xdr:col>1</xdr:col>
      <xdr:colOff>1952625</xdr:colOff>
      <xdr:row>86</xdr:row>
      <xdr:rowOff>0</xdr:rowOff>
    </xdr:to>
    <xdr:sp>
      <xdr:nvSpPr>
        <xdr:cNvPr id="32" name="Line 32"/>
        <xdr:cNvSpPr>
          <a:spLocks/>
        </xdr:cNvSpPr>
      </xdr:nvSpPr>
      <xdr:spPr>
        <a:xfrm>
          <a:off x="685800" y="11353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86</xdr:row>
      <xdr:rowOff>0</xdr:rowOff>
    </xdr:from>
    <xdr:to>
      <xdr:col>1</xdr:col>
      <xdr:colOff>2228850</xdr:colOff>
      <xdr:row>86</xdr:row>
      <xdr:rowOff>0</xdr:rowOff>
    </xdr:to>
    <xdr:sp>
      <xdr:nvSpPr>
        <xdr:cNvPr id="33" name="Line 33"/>
        <xdr:cNvSpPr>
          <a:spLocks/>
        </xdr:cNvSpPr>
      </xdr:nvSpPr>
      <xdr:spPr>
        <a:xfrm>
          <a:off x="1009650" y="11353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2247900</xdr:colOff>
      <xdr:row>86</xdr:row>
      <xdr:rowOff>0</xdr:rowOff>
    </xdr:to>
    <xdr:sp>
      <xdr:nvSpPr>
        <xdr:cNvPr id="34" name="Line 34"/>
        <xdr:cNvSpPr>
          <a:spLocks/>
        </xdr:cNvSpPr>
      </xdr:nvSpPr>
      <xdr:spPr>
        <a:xfrm>
          <a:off x="971550" y="11353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35" name="Line 35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36" name="Line 36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37" name="Line 37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38" name="Line 38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39" name="Line 39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40" name="Line 40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86</xdr:row>
      <xdr:rowOff>0</xdr:rowOff>
    </xdr:from>
    <xdr:to>
      <xdr:col>1</xdr:col>
      <xdr:colOff>1952625</xdr:colOff>
      <xdr:row>86</xdr:row>
      <xdr:rowOff>0</xdr:rowOff>
    </xdr:to>
    <xdr:sp>
      <xdr:nvSpPr>
        <xdr:cNvPr id="41" name="Line 41"/>
        <xdr:cNvSpPr>
          <a:spLocks/>
        </xdr:cNvSpPr>
      </xdr:nvSpPr>
      <xdr:spPr>
        <a:xfrm>
          <a:off x="685800" y="11353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86</xdr:row>
      <xdr:rowOff>0</xdr:rowOff>
    </xdr:from>
    <xdr:to>
      <xdr:col>1</xdr:col>
      <xdr:colOff>2228850</xdr:colOff>
      <xdr:row>86</xdr:row>
      <xdr:rowOff>0</xdr:rowOff>
    </xdr:to>
    <xdr:sp>
      <xdr:nvSpPr>
        <xdr:cNvPr id="42" name="Line 42"/>
        <xdr:cNvSpPr>
          <a:spLocks/>
        </xdr:cNvSpPr>
      </xdr:nvSpPr>
      <xdr:spPr>
        <a:xfrm>
          <a:off x="1009650" y="11353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2247900</xdr:colOff>
      <xdr:row>86</xdr:row>
      <xdr:rowOff>0</xdr:rowOff>
    </xdr:to>
    <xdr:sp>
      <xdr:nvSpPr>
        <xdr:cNvPr id="43" name="Line 43"/>
        <xdr:cNvSpPr>
          <a:spLocks/>
        </xdr:cNvSpPr>
      </xdr:nvSpPr>
      <xdr:spPr>
        <a:xfrm>
          <a:off x="971550" y="11353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44" name="Line 44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45" name="Line 45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46" name="Line 46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47" name="Line 47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48" name="Line 48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49" name="Line 49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86</xdr:row>
      <xdr:rowOff>0</xdr:rowOff>
    </xdr:from>
    <xdr:to>
      <xdr:col>1</xdr:col>
      <xdr:colOff>1952625</xdr:colOff>
      <xdr:row>86</xdr:row>
      <xdr:rowOff>0</xdr:rowOff>
    </xdr:to>
    <xdr:sp>
      <xdr:nvSpPr>
        <xdr:cNvPr id="50" name="Line 50"/>
        <xdr:cNvSpPr>
          <a:spLocks/>
        </xdr:cNvSpPr>
      </xdr:nvSpPr>
      <xdr:spPr>
        <a:xfrm>
          <a:off x="685800" y="11353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86</xdr:row>
      <xdr:rowOff>0</xdr:rowOff>
    </xdr:from>
    <xdr:to>
      <xdr:col>1</xdr:col>
      <xdr:colOff>2228850</xdr:colOff>
      <xdr:row>86</xdr:row>
      <xdr:rowOff>0</xdr:rowOff>
    </xdr:to>
    <xdr:sp>
      <xdr:nvSpPr>
        <xdr:cNvPr id="51" name="Line 51"/>
        <xdr:cNvSpPr>
          <a:spLocks/>
        </xdr:cNvSpPr>
      </xdr:nvSpPr>
      <xdr:spPr>
        <a:xfrm>
          <a:off x="1009650" y="11353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2247900</xdr:colOff>
      <xdr:row>86</xdr:row>
      <xdr:rowOff>0</xdr:rowOff>
    </xdr:to>
    <xdr:sp>
      <xdr:nvSpPr>
        <xdr:cNvPr id="52" name="Line 52"/>
        <xdr:cNvSpPr>
          <a:spLocks/>
        </xdr:cNvSpPr>
      </xdr:nvSpPr>
      <xdr:spPr>
        <a:xfrm>
          <a:off x="971550" y="11353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53" name="Line 53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54" name="Line 54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55" name="Line 55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56" name="Line 56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57" name="Line 57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58" name="Line 58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86</xdr:row>
      <xdr:rowOff>0</xdr:rowOff>
    </xdr:from>
    <xdr:to>
      <xdr:col>1</xdr:col>
      <xdr:colOff>1952625</xdr:colOff>
      <xdr:row>86</xdr:row>
      <xdr:rowOff>0</xdr:rowOff>
    </xdr:to>
    <xdr:sp>
      <xdr:nvSpPr>
        <xdr:cNvPr id="59" name="Line 59"/>
        <xdr:cNvSpPr>
          <a:spLocks/>
        </xdr:cNvSpPr>
      </xdr:nvSpPr>
      <xdr:spPr>
        <a:xfrm>
          <a:off x="685800" y="11353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86</xdr:row>
      <xdr:rowOff>0</xdr:rowOff>
    </xdr:from>
    <xdr:to>
      <xdr:col>1</xdr:col>
      <xdr:colOff>2228850</xdr:colOff>
      <xdr:row>86</xdr:row>
      <xdr:rowOff>0</xdr:rowOff>
    </xdr:to>
    <xdr:sp>
      <xdr:nvSpPr>
        <xdr:cNvPr id="60" name="Line 60"/>
        <xdr:cNvSpPr>
          <a:spLocks/>
        </xdr:cNvSpPr>
      </xdr:nvSpPr>
      <xdr:spPr>
        <a:xfrm>
          <a:off x="1009650" y="11353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2247900</xdr:colOff>
      <xdr:row>86</xdr:row>
      <xdr:rowOff>0</xdr:rowOff>
    </xdr:to>
    <xdr:sp>
      <xdr:nvSpPr>
        <xdr:cNvPr id="61" name="Line 61"/>
        <xdr:cNvSpPr>
          <a:spLocks/>
        </xdr:cNvSpPr>
      </xdr:nvSpPr>
      <xdr:spPr>
        <a:xfrm>
          <a:off x="971550" y="11353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62" name="Line 62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63" name="Line 63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64" name="Line 64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65" name="Line 65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66" name="Line 66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67" name="Line 67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86</xdr:row>
      <xdr:rowOff>0</xdr:rowOff>
    </xdr:from>
    <xdr:to>
      <xdr:col>1</xdr:col>
      <xdr:colOff>1952625</xdr:colOff>
      <xdr:row>86</xdr:row>
      <xdr:rowOff>0</xdr:rowOff>
    </xdr:to>
    <xdr:sp>
      <xdr:nvSpPr>
        <xdr:cNvPr id="68" name="Line 68"/>
        <xdr:cNvSpPr>
          <a:spLocks/>
        </xdr:cNvSpPr>
      </xdr:nvSpPr>
      <xdr:spPr>
        <a:xfrm>
          <a:off x="685800" y="11353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86</xdr:row>
      <xdr:rowOff>0</xdr:rowOff>
    </xdr:from>
    <xdr:to>
      <xdr:col>1</xdr:col>
      <xdr:colOff>2228850</xdr:colOff>
      <xdr:row>86</xdr:row>
      <xdr:rowOff>0</xdr:rowOff>
    </xdr:to>
    <xdr:sp>
      <xdr:nvSpPr>
        <xdr:cNvPr id="69" name="Line 69"/>
        <xdr:cNvSpPr>
          <a:spLocks/>
        </xdr:cNvSpPr>
      </xdr:nvSpPr>
      <xdr:spPr>
        <a:xfrm>
          <a:off x="1009650" y="11353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86</xdr:row>
      <xdr:rowOff>0</xdr:rowOff>
    </xdr:from>
    <xdr:to>
      <xdr:col>1</xdr:col>
      <xdr:colOff>2247900</xdr:colOff>
      <xdr:row>86</xdr:row>
      <xdr:rowOff>0</xdr:rowOff>
    </xdr:to>
    <xdr:sp>
      <xdr:nvSpPr>
        <xdr:cNvPr id="70" name="Line 70"/>
        <xdr:cNvSpPr>
          <a:spLocks/>
        </xdr:cNvSpPr>
      </xdr:nvSpPr>
      <xdr:spPr>
        <a:xfrm>
          <a:off x="971550" y="11353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71" name="Line 71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72" name="Line 72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73" name="Line 73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0</xdr:rowOff>
    </xdr:from>
    <xdr:to>
      <xdr:col>1</xdr:col>
      <xdr:colOff>1952625</xdr:colOff>
      <xdr:row>90</xdr:row>
      <xdr:rowOff>0</xdr:rowOff>
    </xdr:to>
    <xdr:sp>
      <xdr:nvSpPr>
        <xdr:cNvPr id="74" name="Line 74"/>
        <xdr:cNvSpPr>
          <a:spLocks/>
        </xdr:cNvSpPr>
      </xdr:nvSpPr>
      <xdr:spPr>
        <a:xfrm>
          <a:off x="685800" y="11858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90</xdr:row>
      <xdr:rowOff>0</xdr:rowOff>
    </xdr:from>
    <xdr:to>
      <xdr:col>1</xdr:col>
      <xdr:colOff>2228850</xdr:colOff>
      <xdr:row>90</xdr:row>
      <xdr:rowOff>0</xdr:rowOff>
    </xdr:to>
    <xdr:sp>
      <xdr:nvSpPr>
        <xdr:cNvPr id="75" name="Line 75"/>
        <xdr:cNvSpPr>
          <a:spLocks/>
        </xdr:cNvSpPr>
      </xdr:nvSpPr>
      <xdr:spPr>
        <a:xfrm>
          <a:off x="1009650" y="11858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90</xdr:row>
      <xdr:rowOff>0</xdr:rowOff>
    </xdr:from>
    <xdr:to>
      <xdr:col>1</xdr:col>
      <xdr:colOff>2247900</xdr:colOff>
      <xdr:row>90</xdr:row>
      <xdr:rowOff>0</xdr:rowOff>
    </xdr:to>
    <xdr:sp>
      <xdr:nvSpPr>
        <xdr:cNvPr id="76" name="Line 76"/>
        <xdr:cNvSpPr>
          <a:spLocks/>
        </xdr:cNvSpPr>
      </xdr:nvSpPr>
      <xdr:spPr>
        <a:xfrm>
          <a:off x="971550" y="11858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101</xdr:row>
      <xdr:rowOff>0</xdr:rowOff>
    </xdr:from>
    <xdr:to>
      <xdr:col>1</xdr:col>
      <xdr:colOff>1952625</xdr:colOff>
      <xdr:row>101</xdr:row>
      <xdr:rowOff>0</xdr:rowOff>
    </xdr:to>
    <xdr:sp>
      <xdr:nvSpPr>
        <xdr:cNvPr id="77" name="Line 77"/>
        <xdr:cNvSpPr>
          <a:spLocks/>
        </xdr:cNvSpPr>
      </xdr:nvSpPr>
      <xdr:spPr>
        <a:xfrm>
          <a:off x="685800" y="1327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101</xdr:row>
      <xdr:rowOff>0</xdr:rowOff>
    </xdr:from>
    <xdr:to>
      <xdr:col>1</xdr:col>
      <xdr:colOff>2228850</xdr:colOff>
      <xdr:row>101</xdr:row>
      <xdr:rowOff>0</xdr:rowOff>
    </xdr:to>
    <xdr:sp>
      <xdr:nvSpPr>
        <xdr:cNvPr id="78" name="Line 78"/>
        <xdr:cNvSpPr>
          <a:spLocks/>
        </xdr:cNvSpPr>
      </xdr:nvSpPr>
      <xdr:spPr>
        <a:xfrm>
          <a:off x="1009650" y="13277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101</xdr:row>
      <xdr:rowOff>0</xdr:rowOff>
    </xdr:from>
    <xdr:to>
      <xdr:col>1</xdr:col>
      <xdr:colOff>2247900</xdr:colOff>
      <xdr:row>101</xdr:row>
      <xdr:rowOff>0</xdr:rowOff>
    </xdr:to>
    <xdr:sp>
      <xdr:nvSpPr>
        <xdr:cNvPr id="79" name="Line 79"/>
        <xdr:cNvSpPr>
          <a:spLocks/>
        </xdr:cNvSpPr>
      </xdr:nvSpPr>
      <xdr:spPr>
        <a:xfrm>
          <a:off x="971550" y="13277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0" name="Line 80"/>
        <xdr:cNvSpPr>
          <a:spLocks/>
        </xdr:cNvSpPr>
      </xdr:nvSpPr>
      <xdr:spPr>
        <a:xfrm>
          <a:off x="4924425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81" name="Line 81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82" name="Line 82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83" name="Line 83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4" name="Line 84"/>
        <xdr:cNvSpPr>
          <a:spLocks/>
        </xdr:cNvSpPr>
      </xdr:nvSpPr>
      <xdr:spPr>
        <a:xfrm>
          <a:off x="4924425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85" name="Line 85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86" name="Line 86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87" name="Line 87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101</xdr:row>
      <xdr:rowOff>0</xdr:rowOff>
    </xdr:from>
    <xdr:to>
      <xdr:col>1</xdr:col>
      <xdr:colOff>1952625</xdr:colOff>
      <xdr:row>101</xdr:row>
      <xdr:rowOff>0</xdr:rowOff>
    </xdr:to>
    <xdr:sp>
      <xdr:nvSpPr>
        <xdr:cNvPr id="88" name="Line 88"/>
        <xdr:cNvSpPr>
          <a:spLocks/>
        </xdr:cNvSpPr>
      </xdr:nvSpPr>
      <xdr:spPr>
        <a:xfrm>
          <a:off x="685800" y="1327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101</xdr:row>
      <xdr:rowOff>0</xdr:rowOff>
    </xdr:from>
    <xdr:to>
      <xdr:col>1</xdr:col>
      <xdr:colOff>2228850</xdr:colOff>
      <xdr:row>101</xdr:row>
      <xdr:rowOff>0</xdr:rowOff>
    </xdr:to>
    <xdr:sp>
      <xdr:nvSpPr>
        <xdr:cNvPr id="89" name="Line 89"/>
        <xdr:cNvSpPr>
          <a:spLocks/>
        </xdr:cNvSpPr>
      </xdr:nvSpPr>
      <xdr:spPr>
        <a:xfrm>
          <a:off x="1009650" y="13277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101</xdr:row>
      <xdr:rowOff>0</xdr:rowOff>
    </xdr:from>
    <xdr:to>
      <xdr:col>1</xdr:col>
      <xdr:colOff>2247900</xdr:colOff>
      <xdr:row>101</xdr:row>
      <xdr:rowOff>0</xdr:rowOff>
    </xdr:to>
    <xdr:sp>
      <xdr:nvSpPr>
        <xdr:cNvPr id="90" name="Line 90"/>
        <xdr:cNvSpPr>
          <a:spLocks/>
        </xdr:cNvSpPr>
      </xdr:nvSpPr>
      <xdr:spPr>
        <a:xfrm>
          <a:off x="971550" y="13277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91" name="Line 91"/>
        <xdr:cNvSpPr>
          <a:spLocks/>
        </xdr:cNvSpPr>
      </xdr:nvSpPr>
      <xdr:spPr>
        <a:xfrm>
          <a:off x="4924425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92" name="Line 92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93" name="Line 93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94" name="Line 94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95" name="Line 95"/>
        <xdr:cNvSpPr>
          <a:spLocks/>
        </xdr:cNvSpPr>
      </xdr:nvSpPr>
      <xdr:spPr>
        <a:xfrm>
          <a:off x="4924425" y="13687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96" name="Line 96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97" name="Line 97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98" name="Line 98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101</xdr:row>
      <xdr:rowOff>0</xdr:rowOff>
    </xdr:from>
    <xdr:to>
      <xdr:col>1</xdr:col>
      <xdr:colOff>1952625</xdr:colOff>
      <xdr:row>101</xdr:row>
      <xdr:rowOff>0</xdr:rowOff>
    </xdr:to>
    <xdr:sp>
      <xdr:nvSpPr>
        <xdr:cNvPr id="99" name="Line 99"/>
        <xdr:cNvSpPr>
          <a:spLocks/>
        </xdr:cNvSpPr>
      </xdr:nvSpPr>
      <xdr:spPr>
        <a:xfrm>
          <a:off x="685800" y="1327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101</xdr:row>
      <xdr:rowOff>0</xdr:rowOff>
    </xdr:from>
    <xdr:to>
      <xdr:col>1</xdr:col>
      <xdr:colOff>2228850</xdr:colOff>
      <xdr:row>101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09650" y="13277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101</xdr:row>
      <xdr:rowOff>0</xdr:rowOff>
    </xdr:from>
    <xdr:to>
      <xdr:col>1</xdr:col>
      <xdr:colOff>2247900</xdr:colOff>
      <xdr:row>101</xdr:row>
      <xdr:rowOff>0</xdr:rowOff>
    </xdr:to>
    <xdr:sp>
      <xdr:nvSpPr>
        <xdr:cNvPr id="101" name="Line 101"/>
        <xdr:cNvSpPr>
          <a:spLocks/>
        </xdr:cNvSpPr>
      </xdr:nvSpPr>
      <xdr:spPr>
        <a:xfrm>
          <a:off x="971550" y="13277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02" name="Line 102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04" name="Line 104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05" name="Line 105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07" name="Line 107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101</xdr:row>
      <xdr:rowOff>0</xdr:rowOff>
    </xdr:from>
    <xdr:to>
      <xdr:col>1</xdr:col>
      <xdr:colOff>1952625</xdr:colOff>
      <xdr:row>101</xdr:row>
      <xdr:rowOff>0</xdr:rowOff>
    </xdr:to>
    <xdr:sp>
      <xdr:nvSpPr>
        <xdr:cNvPr id="108" name="Line 108"/>
        <xdr:cNvSpPr>
          <a:spLocks/>
        </xdr:cNvSpPr>
      </xdr:nvSpPr>
      <xdr:spPr>
        <a:xfrm>
          <a:off x="685800" y="1327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101</xdr:row>
      <xdr:rowOff>0</xdr:rowOff>
    </xdr:from>
    <xdr:to>
      <xdr:col>1</xdr:col>
      <xdr:colOff>2228850</xdr:colOff>
      <xdr:row>101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09650" y="13277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101</xdr:row>
      <xdr:rowOff>0</xdr:rowOff>
    </xdr:from>
    <xdr:to>
      <xdr:col>1</xdr:col>
      <xdr:colOff>2247900</xdr:colOff>
      <xdr:row>101</xdr:row>
      <xdr:rowOff>0</xdr:rowOff>
    </xdr:to>
    <xdr:sp>
      <xdr:nvSpPr>
        <xdr:cNvPr id="110" name="Line 110"/>
        <xdr:cNvSpPr>
          <a:spLocks/>
        </xdr:cNvSpPr>
      </xdr:nvSpPr>
      <xdr:spPr>
        <a:xfrm>
          <a:off x="971550" y="13277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11" name="Line 111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13" name="Line 113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14" name="Line 114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16" name="Line 116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101</xdr:row>
      <xdr:rowOff>0</xdr:rowOff>
    </xdr:from>
    <xdr:to>
      <xdr:col>1</xdr:col>
      <xdr:colOff>1952625</xdr:colOff>
      <xdr:row>101</xdr:row>
      <xdr:rowOff>0</xdr:rowOff>
    </xdr:to>
    <xdr:sp>
      <xdr:nvSpPr>
        <xdr:cNvPr id="117" name="Line 117"/>
        <xdr:cNvSpPr>
          <a:spLocks/>
        </xdr:cNvSpPr>
      </xdr:nvSpPr>
      <xdr:spPr>
        <a:xfrm>
          <a:off x="685800" y="1327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101</xdr:row>
      <xdr:rowOff>0</xdr:rowOff>
    </xdr:from>
    <xdr:to>
      <xdr:col>1</xdr:col>
      <xdr:colOff>2228850</xdr:colOff>
      <xdr:row>101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09650" y="13277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101</xdr:row>
      <xdr:rowOff>0</xdr:rowOff>
    </xdr:from>
    <xdr:to>
      <xdr:col>1</xdr:col>
      <xdr:colOff>2247900</xdr:colOff>
      <xdr:row>101</xdr:row>
      <xdr:rowOff>0</xdr:rowOff>
    </xdr:to>
    <xdr:sp>
      <xdr:nvSpPr>
        <xdr:cNvPr id="119" name="Line 119"/>
        <xdr:cNvSpPr>
          <a:spLocks/>
        </xdr:cNvSpPr>
      </xdr:nvSpPr>
      <xdr:spPr>
        <a:xfrm>
          <a:off x="971550" y="13277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20" name="Line 120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21" name="Line 121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22" name="Line 122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23" name="Line 123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24" name="Line 124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25" name="Line 125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101</xdr:row>
      <xdr:rowOff>0</xdr:rowOff>
    </xdr:from>
    <xdr:to>
      <xdr:col>1</xdr:col>
      <xdr:colOff>1952625</xdr:colOff>
      <xdr:row>101</xdr:row>
      <xdr:rowOff>0</xdr:rowOff>
    </xdr:to>
    <xdr:sp>
      <xdr:nvSpPr>
        <xdr:cNvPr id="126" name="Line 126"/>
        <xdr:cNvSpPr>
          <a:spLocks/>
        </xdr:cNvSpPr>
      </xdr:nvSpPr>
      <xdr:spPr>
        <a:xfrm>
          <a:off x="685800" y="1327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101</xdr:row>
      <xdr:rowOff>0</xdr:rowOff>
    </xdr:from>
    <xdr:to>
      <xdr:col>1</xdr:col>
      <xdr:colOff>2228850</xdr:colOff>
      <xdr:row>101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09650" y="13277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101</xdr:row>
      <xdr:rowOff>0</xdr:rowOff>
    </xdr:from>
    <xdr:to>
      <xdr:col>1</xdr:col>
      <xdr:colOff>2247900</xdr:colOff>
      <xdr:row>101</xdr:row>
      <xdr:rowOff>0</xdr:rowOff>
    </xdr:to>
    <xdr:sp>
      <xdr:nvSpPr>
        <xdr:cNvPr id="128" name="Line 128"/>
        <xdr:cNvSpPr>
          <a:spLocks/>
        </xdr:cNvSpPr>
      </xdr:nvSpPr>
      <xdr:spPr>
        <a:xfrm>
          <a:off x="971550" y="13277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29" name="Line 129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31" name="Line 131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32" name="Line 132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34" name="Line 134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101</xdr:row>
      <xdr:rowOff>0</xdr:rowOff>
    </xdr:from>
    <xdr:to>
      <xdr:col>1</xdr:col>
      <xdr:colOff>1952625</xdr:colOff>
      <xdr:row>101</xdr:row>
      <xdr:rowOff>0</xdr:rowOff>
    </xdr:to>
    <xdr:sp>
      <xdr:nvSpPr>
        <xdr:cNvPr id="135" name="Line 135"/>
        <xdr:cNvSpPr>
          <a:spLocks/>
        </xdr:cNvSpPr>
      </xdr:nvSpPr>
      <xdr:spPr>
        <a:xfrm>
          <a:off x="685800" y="1327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101</xdr:row>
      <xdr:rowOff>0</xdr:rowOff>
    </xdr:from>
    <xdr:to>
      <xdr:col>1</xdr:col>
      <xdr:colOff>2228850</xdr:colOff>
      <xdr:row>101</xdr:row>
      <xdr:rowOff>0</xdr:rowOff>
    </xdr:to>
    <xdr:sp>
      <xdr:nvSpPr>
        <xdr:cNvPr id="136" name="Line 136"/>
        <xdr:cNvSpPr>
          <a:spLocks/>
        </xdr:cNvSpPr>
      </xdr:nvSpPr>
      <xdr:spPr>
        <a:xfrm>
          <a:off x="1009650" y="13277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101</xdr:row>
      <xdr:rowOff>0</xdr:rowOff>
    </xdr:from>
    <xdr:to>
      <xdr:col>1</xdr:col>
      <xdr:colOff>2247900</xdr:colOff>
      <xdr:row>101</xdr:row>
      <xdr:rowOff>0</xdr:rowOff>
    </xdr:to>
    <xdr:sp>
      <xdr:nvSpPr>
        <xdr:cNvPr id="137" name="Line 137"/>
        <xdr:cNvSpPr>
          <a:spLocks/>
        </xdr:cNvSpPr>
      </xdr:nvSpPr>
      <xdr:spPr>
        <a:xfrm>
          <a:off x="971550" y="13277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38" name="Line 138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39" name="Line 139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40" name="Line 140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41" name="Line 141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43" name="Line 143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101</xdr:row>
      <xdr:rowOff>0</xdr:rowOff>
    </xdr:from>
    <xdr:to>
      <xdr:col>1</xdr:col>
      <xdr:colOff>1952625</xdr:colOff>
      <xdr:row>101</xdr:row>
      <xdr:rowOff>0</xdr:rowOff>
    </xdr:to>
    <xdr:sp>
      <xdr:nvSpPr>
        <xdr:cNvPr id="144" name="Line 144"/>
        <xdr:cNvSpPr>
          <a:spLocks/>
        </xdr:cNvSpPr>
      </xdr:nvSpPr>
      <xdr:spPr>
        <a:xfrm>
          <a:off x="685800" y="13277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101</xdr:row>
      <xdr:rowOff>0</xdr:rowOff>
    </xdr:from>
    <xdr:to>
      <xdr:col>1</xdr:col>
      <xdr:colOff>2228850</xdr:colOff>
      <xdr:row>101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09650" y="13277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101</xdr:row>
      <xdr:rowOff>0</xdr:rowOff>
    </xdr:from>
    <xdr:to>
      <xdr:col>1</xdr:col>
      <xdr:colOff>2247900</xdr:colOff>
      <xdr:row>101</xdr:row>
      <xdr:rowOff>0</xdr:rowOff>
    </xdr:to>
    <xdr:sp>
      <xdr:nvSpPr>
        <xdr:cNvPr id="146" name="Line 146"/>
        <xdr:cNvSpPr>
          <a:spLocks/>
        </xdr:cNvSpPr>
      </xdr:nvSpPr>
      <xdr:spPr>
        <a:xfrm>
          <a:off x="971550" y="13277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47" name="Line 147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49" name="Line 149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105</xdr:row>
      <xdr:rowOff>0</xdr:rowOff>
    </xdr:from>
    <xdr:to>
      <xdr:col>1</xdr:col>
      <xdr:colOff>1952625</xdr:colOff>
      <xdr:row>105</xdr:row>
      <xdr:rowOff>0</xdr:rowOff>
    </xdr:to>
    <xdr:sp>
      <xdr:nvSpPr>
        <xdr:cNvPr id="150" name="Line 150"/>
        <xdr:cNvSpPr>
          <a:spLocks/>
        </xdr:cNvSpPr>
      </xdr:nvSpPr>
      <xdr:spPr>
        <a:xfrm>
          <a:off x="685800" y="13687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514350</xdr:colOff>
      <xdr:row>105</xdr:row>
      <xdr:rowOff>0</xdr:rowOff>
    </xdr:from>
    <xdr:to>
      <xdr:col>1</xdr:col>
      <xdr:colOff>2228850</xdr:colOff>
      <xdr:row>105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09650" y="13687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105</xdr:row>
      <xdr:rowOff>0</xdr:rowOff>
    </xdr:from>
    <xdr:to>
      <xdr:col>1</xdr:col>
      <xdr:colOff>2247900</xdr:colOff>
      <xdr:row>105</xdr:row>
      <xdr:rowOff>0</xdr:rowOff>
    </xdr:to>
    <xdr:sp>
      <xdr:nvSpPr>
        <xdr:cNvPr id="152" name="Line 152"/>
        <xdr:cNvSpPr>
          <a:spLocks/>
        </xdr:cNvSpPr>
      </xdr:nvSpPr>
      <xdr:spPr>
        <a:xfrm>
          <a:off x="971550" y="13687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" name="Line 1"/>
        <xdr:cNvSpPr>
          <a:spLocks/>
        </xdr:cNvSpPr>
      </xdr:nvSpPr>
      <xdr:spPr>
        <a:xfrm>
          <a:off x="657225" y="1104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1104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73</xdr:row>
      <xdr:rowOff>0</xdr:rowOff>
    </xdr:from>
    <xdr:to>
      <xdr:col>1</xdr:col>
      <xdr:colOff>2238375</xdr:colOff>
      <xdr:row>73</xdr:row>
      <xdr:rowOff>0</xdr:rowOff>
    </xdr:to>
    <xdr:sp>
      <xdr:nvSpPr>
        <xdr:cNvPr id="3" name="Line 3"/>
        <xdr:cNvSpPr>
          <a:spLocks/>
        </xdr:cNvSpPr>
      </xdr:nvSpPr>
      <xdr:spPr>
        <a:xfrm>
          <a:off x="933450" y="1104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4" name="Line 4"/>
        <xdr:cNvSpPr>
          <a:spLocks/>
        </xdr:cNvSpPr>
      </xdr:nvSpPr>
      <xdr:spPr>
        <a:xfrm>
          <a:off x="501015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5" name="Line 5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6" name="Line 6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7" name="Line 7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8" name="Line 8"/>
        <xdr:cNvSpPr>
          <a:spLocks/>
        </xdr:cNvSpPr>
      </xdr:nvSpPr>
      <xdr:spPr>
        <a:xfrm>
          <a:off x="501015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9" name="Line 9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0" name="Line 10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11" name="Line 11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2" name="Line 12"/>
        <xdr:cNvSpPr>
          <a:spLocks/>
        </xdr:cNvSpPr>
      </xdr:nvSpPr>
      <xdr:spPr>
        <a:xfrm>
          <a:off x="657225" y="1104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3" name="Line 13"/>
        <xdr:cNvSpPr>
          <a:spLocks/>
        </xdr:cNvSpPr>
      </xdr:nvSpPr>
      <xdr:spPr>
        <a:xfrm>
          <a:off x="971550" y="1104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73</xdr:row>
      <xdr:rowOff>0</xdr:rowOff>
    </xdr:from>
    <xdr:to>
      <xdr:col>1</xdr:col>
      <xdr:colOff>2238375</xdr:colOff>
      <xdr:row>73</xdr:row>
      <xdr:rowOff>0</xdr:rowOff>
    </xdr:to>
    <xdr:sp>
      <xdr:nvSpPr>
        <xdr:cNvPr id="14" name="Line 14"/>
        <xdr:cNvSpPr>
          <a:spLocks/>
        </xdr:cNvSpPr>
      </xdr:nvSpPr>
      <xdr:spPr>
        <a:xfrm>
          <a:off x="933450" y="1104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5" name="Line 15"/>
        <xdr:cNvSpPr>
          <a:spLocks/>
        </xdr:cNvSpPr>
      </xdr:nvSpPr>
      <xdr:spPr>
        <a:xfrm>
          <a:off x="501015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6" name="Line 16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7" name="Line 17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18" name="Line 18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9" name="Line 19"/>
        <xdr:cNvSpPr>
          <a:spLocks/>
        </xdr:cNvSpPr>
      </xdr:nvSpPr>
      <xdr:spPr>
        <a:xfrm>
          <a:off x="5010150" y="1173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0" name="Line 20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1" name="Line 21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22" name="Line 22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23" name="Line 23"/>
        <xdr:cNvSpPr>
          <a:spLocks/>
        </xdr:cNvSpPr>
      </xdr:nvSpPr>
      <xdr:spPr>
        <a:xfrm>
          <a:off x="657225" y="1104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24" name="Line 24"/>
        <xdr:cNvSpPr>
          <a:spLocks/>
        </xdr:cNvSpPr>
      </xdr:nvSpPr>
      <xdr:spPr>
        <a:xfrm>
          <a:off x="971550" y="1104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73</xdr:row>
      <xdr:rowOff>0</xdr:rowOff>
    </xdr:from>
    <xdr:to>
      <xdr:col>1</xdr:col>
      <xdr:colOff>2238375</xdr:colOff>
      <xdr:row>73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" y="1104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6" name="Line 26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7" name="Line 27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9" name="Line 29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30" name="Line 30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31" name="Line 31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32" name="Line 32"/>
        <xdr:cNvSpPr>
          <a:spLocks/>
        </xdr:cNvSpPr>
      </xdr:nvSpPr>
      <xdr:spPr>
        <a:xfrm>
          <a:off x="657225" y="1104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33" name="Line 33"/>
        <xdr:cNvSpPr>
          <a:spLocks/>
        </xdr:cNvSpPr>
      </xdr:nvSpPr>
      <xdr:spPr>
        <a:xfrm>
          <a:off x="971550" y="1104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73</xdr:row>
      <xdr:rowOff>0</xdr:rowOff>
    </xdr:from>
    <xdr:to>
      <xdr:col>1</xdr:col>
      <xdr:colOff>2238375</xdr:colOff>
      <xdr:row>73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" y="1104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35" name="Line 35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36" name="Line 36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37" name="Line 37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38" name="Line 38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39" name="Line 39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40" name="Line 40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41" name="Line 41"/>
        <xdr:cNvSpPr>
          <a:spLocks/>
        </xdr:cNvSpPr>
      </xdr:nvSpPr>
      <xdr:spPr>
        <a:xfrm>
          <a:off x="657225" y="1104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42" name="Line 42"/>
        <xdr:cNvSpPr>
          <a:spLocks/>
        </xdr:cNvSpPr>
      </xdr:nvSpPr>
      <xdr:spPr>
        <a:xfrm>
          <a:off x="971550" y="1104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73</xdr:row>
      <xdr:rowOff>0</xdr:rowOff>
    </xdr:from>
    <xdr:to>
      <xdr:col>1</xdr:col>
      <xdr:colOff>2238375</xdr:colOff>
      <xdr:row>73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1104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44" name="Line 44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45" name="Line 45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46" name="Line 46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47" name="Line 47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48" name="Line 48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49" name="Line 49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50" name="Line 50"/>
        <xdr:cNvSpPr>
          <a:spLocks/>
        </xdr:cNvSpPr>
      </xdr:nvSpPr>
      <xdr:spPr>
        <a:xfrm>
          <a:off x="657225" y="1104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51" name="Line 51"/>
        <xdr:cNvSpPr>
          <a:spLocks/>
        </xdr:cNvSpPr>
      </xdr:nvSpPr>
      <xdr:spPr>
        <a:xfrm>
          <a:off x="971550" y="1104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73</xdr:row>
      <xdr:rowOff>0</xdr:rowOff>
    </xdr:from>
    <xdr:to>
      <xdr:col>1</xdr:col>
      <xdr:colOff>2238375</xdr:colOff>
      <xdr:row>73</xdr:row>
      <xdr:rowOff>0</xdr:rowOff>
    </xdr:to>
    <xdr:sp>
      <xdr:nvSpPr>
        <xdr:cNvPr id="52" name="Line 52"/>
        <xdr:cNvSpPr>
          <a:spLocks/>
        </xdr:cNvSpPr>
      </xdr:nvSpPr>
      <xdr:spPr>
        <a:xfrm>
          <a:off x="933450" y="1104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53" name="Line 53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54" name="Line 54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55" name="Line 55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56" name="Line 56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57" name="Line 57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58" name="Line 58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59" name="Line 59"/>
        <xdr:cNvSpPr>
          <a:spLocks/>
        </xdr:cNvSpPr>
      </xdr:nvSpPr>
      <xdr:spPr>
        <a:xfrm>
          <a:off x="657225" y="1104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60" name="Line 60"/>
        <xdr:cNvSpPr>
          <a:spLocks/>
        </xdr:cNvSpPr>
      </xdr:nvSpPr>
      <xdr:spPr>
        <a:xfrm>
          <a:off x="971550" y="1104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73</xdr:row>
      <xdr:rowOff>0</xdr:rowOff>
    </xdr:from>
    <xdr:to>
      <xdr:col>1</xdr:col>
      <xdr:colOff>2238375</xdr:colOff>
      <xdr:row>73</xdr:row>
      <xdr:rowOff>0</xdr:rowOff>
    </xdr:to>
    <xdr:sp>
      <xdr:nvSpPr>
        <xdr:cNvPr id="61" name="Line 61"/>
        <xdr:cNvSpPr>
          <a:spLocks/>
        </xdr:cNvSpPr>
      </xdr:nvSpPr>
      <xdr:spPr>
        <a:xfrm>
          <a:off x="933450" y="1104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62" name="Line 62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63" name="Line 63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64" name="Line 64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65" name="Line 65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66" name="Line 66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68" name="Line 68"/>
        <xdr:cNvSpPr>
          <a:spLocks/>
        </xdr:cNvSpPr>
      </xdr:nvSpPr>
      <xdr:spPr>
        <a:xfrm>
          <a:off x="657225" y="1104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69" name="Line 69"/>
        <xdr:cNvSpPr>
          <a:spLocks/>
        </xdr:cNvSpPr>
      </xdr:nvSpPr>
      <xdr:spPr>
        <a:xfrm>
          <a:off x="971550" y="1104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73</xdr:row>
      <xdr:rowOff>0</xdr:rowOff>
    </xdr:from>
    <xdr:to>
      <xdr:col>1</xdr:col>
      <xdr:colOff>2238375</xdr:colOff>
      <xdr:row>73</xdr:row>
      <xdr:rowOff>0</xdr:rowOff>
    </xdr:to>
    <xdr:sp>
      <xdr:nvSpPr>
        <xdr:cNvPr id="70" name="Line 70"/>
        <xdr:cNvSpPr>
          <a:spLocks/>
        </xdr:cNvSpPr>
      </xdr:nvSpPr>
      <xdr:spPr>
        <a:xfrm>
          <a:off x="933450" y="1104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71" name="Line 71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72" name="Line 72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73" name="Line 73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74" name="Line 74"/>
        <xdr:cNvSpPr>
          <a:spLocks/>
        </xdr:cNvSpPr>
      </xdr:nvSpPr>
      <xdr:spPr>
        <a:xfrm>
          <a:off x="657225" y="11734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75" name="Line 75"/>
        <xdr:cNvSpPr>
          <a:spLocks/>
        </xdr:cNvSpPr>
      </xdr:nvSpPr>
      <xdr:spPr>
        <a:xfrm>
          <a:off x="971550" y="11734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79</xdr:row>
      <xdr:rowOff>0</xdr:rowOff>
    </xdr:from>
    <xdr:to>
      <xdr:col>1</xdr:col>
      <xdr:colOff>2238375</xdr:colOff>
      <xdr:row>79</xdr:row>
      <xdr:rowOff>0</xdr:rowOff>
    </xdr:to>
    <xdr:sp>
      <xdr:nvSpPr>
        <xdr:cNvPr id="76" name="Line 76"/>
        <xdr:cNvSpPr>
          <a:spLocks/>
        </xdr:cNvSpPr>
      </xdr:nvSpPr>
      <xdr:spPr>
        <a:xfrm>
          <a:off x="933450" y="11734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77" name="Line 77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78" name="Line 78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79" name="Line 79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>
      <xdr:nvSpPr>
        <xdr:cNvPr id="80" name="Line 80"/>
        <xdr:cNvSpPr>
          <a:spLocks/>
        </xdr:cNvSpPr>
      </xdr:nvSpPr>
      <xdr:spPr>
        <a:xfrm>
          <a:off x="50101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81" name="Line 81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82" name="Line 82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>
      <xdr:nvSpPr>
        <xdr:cNvPr id="84" name="Line 84"/>
        <xdr:cNvSpPr>
          <a:spLocks/>
        </xdr:cNvSpPr>
      </xdr:nvSpPr>
      <xdr:spPr>
        <a:xfrm>
          <a:off x="50101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85" name="Line 85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86" name="Line 86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87" name="Line 87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88" name="Line 88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89" name="Line 89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90" name="Line 90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>
      <xdr:nvSpPr>
        <xdr:cNvPr id="91" name="Line 91"/>
        <xdr:cNvSpPr>
          <a:spLocks/>
        </xdr:cNvSpPr>
      </xdr:nvSpPr>
      <xdr:spPr>
        <a:xfrm>
          <a:off x="50101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92" name="Line 92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93" name="Line 93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94" name="Line 94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>
      <xdr:nvSpPr>
        <xdr:cNvPr id="95" name="Line 95"/>
        <xdr:cNvSpPr>
          <a:spLocks/>
        </xdr:cNvSpPr>
      </xdr:nvSpPr>
      <xdr:spPr>
        <a:xfrm>
          <a:off x="50101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96" name="Line 96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97" name="Line 97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98" name="Line 98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99" name="Line 99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00" name="Line 100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01" name="Line 101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02" name="Line 102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03" name="Line 103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04" name="Line 104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05" name="Line 105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06" name="Line 106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08" name="Line 108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09" name="Line 109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10" name="Line 110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11" name="Line 111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12" name="Line 112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13" name="Line 113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15" name="Line 115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16" name="Line 116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17" name="Line 117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18" name="Line 118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19" name="Line 119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20" name="Line 120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21" name="Line 121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22" name="Line 122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23" name="Line 123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24" name="Line 124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25" name="Line 125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26" name="Line 126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27" name="Line 127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28" name="Line 128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29" name="Line 129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30" name="Line 130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32" name="Line 132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33" name="Line 133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34" name="Line 134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35" name="Line 135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36" name="Line 136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37" name="Line 137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38" name="Line 138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39" name="Line 139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40" name="Line 140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41" name="Line 141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42" name="Line 142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43" name="Line 143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44" name="Line 144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45" name="Line 145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46" name="Line 146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47" name="Line 147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48" name="Line 148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49" name="Line 149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50" name="Line 150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51" name="Line 151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52" name="Line 152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53" name="Line 153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54" name="Line 154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55" name="Line 155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>
      <xdr:nvSpPr>
        <xdr:cNvPr id="156" name="Line 156"/>
        <xdr:cNvSpPr>
          <a:spLocks/>
        </xdr:cNvSpPr>
      </xdr:nvSpPr>
      <xdr:spPr>
        <a:xfrm>
          <a:off x="50101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57" name="Line 157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58" name="Line 158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59" name="Line 159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>
      <xdr:nvSpPr>
        <xdr:cNvPr id="160" name="Line 160"/>
        <xdr:cNvSpPr>
          <a:spLocks/>
        </xdr:cNvSpPr>
      </xdr:nvSpPr>
      <xdr:spPr>
        <a:xfrm>
          <a:off x="50101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61" name="Line 161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62" name="Line 162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63" name="Line 163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64" name="Line 164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65" name="Line 165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66" name="Line 166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>
      <xdr:nvSpPr>
        <xdr:cNvPr id="167" name="Line 167"/>
        <xdr:cNvSpPr>
          <a:spLocks/>
        </xdr:cNvSpPr>
      </xdr:nvSpPr>
      <xdr:spPr>
        <a:xfrm>
          <a:off x="50101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68" name="Line 168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69" name="Line 169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70" name="Line 170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107</xdr:row>
      <xdr:rowOff>0</xdr:rowOff>
    </xdr:from>
    <xdr:to>
      <xdr:col>2</xdr:col>
      <xdr:colOff>0</xdr:colOff>
      <xdr:row>107</xdr:row>
      <xdr:rowOff>0</xdr:rowOff>
    </xdr:to>
    <xdr:sp>
      <xdr:nvSpPr>
        <xdr:cNvPr id="171" name="Line 171"/>
        <xdr:cNvSpPr>
          <a:spLocks/>
        </xdr:cNvSpPr>
      </xdr:nvSpPr>
      <xdr:spPr>
        <a:xfrm>
          <a:off x="5010150" y="14944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72" name="Line 172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73" name="Line 173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74" name="Line 174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75" name="Line 175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76" name="Line 176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78" name="Line 178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79" name="Line 179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80" name="Line 180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81" name="Line 181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82" name="Line 182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83" name="Line 183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84" name="Line 184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85" name="Line 185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86" name="Line 186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87" name="Line 187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88" name="Line 188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89" name="Line 189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90" name="Line 190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91" name="Line 191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92" name="Line 192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193" name="Line 193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194" name="Line 194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195" name="Line 195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96" name="Line 196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197" name="Line 197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198" name="Line 198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199" name="Line 199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200" name="Line 200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201" name="Line 201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202" name="Line 202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203" name="Line 203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204" name="Line 204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205" name="Line 205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206" name="Line 206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207" name="Line 207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208" name="Line 208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209" name="Line 209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210" name="Line 210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211" name="Line 211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212" name="Line 212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213" name="Line 213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214" name="Line 214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215" name="Line 215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216" name="Line 216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217" name="Line 217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218" name="Line 218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219" name="Line 219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103</xdr:row>
      <xdr:rowOff>0</xdr:rowOff>
    </xdr:from>
    <xdr:to>
      <xdr:col>1</xdr:col>
      <xdr:colOff>1952625</xdr:colOff>
      <xdr:row>103</xdr:row>
      <xdr:rowOff>0</xdr:rowOff>
    </xdr:to>
    <xdr:sp>
      <xdr:nvSpPr>
        <xdr:cNvPr id="220" name="Line 220"/>
        <xdr:cNvSpPr>
          <a:spLocks/>
        </xdr:cNvSpPr>
      </xdr:nvSpPr>
      <xdr:spPr>
        <a:xfrm>
          <a:off x="657225" y="14497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103</xdr:row>
      <xdr:rowOff>0</xdr:rowOff>
    </xdr:from>
    <xdr:to>
      <xdr:col>1</xdr:col>
      <xdr:colOff>2219325</xdr:colOff>
      <xdr:row>103</xdr:row>
      <xdr:rowOff>0</xdr:rowOff>
    </xdr:to>
    <xdr:sp>
      <xdr:nvSpPr>
        <xdr:cNvPr id="221" name="Line 221"/>
        <xdr:cNvSpPr>
          <a:spLocks/>
        </xdr:cNvSpPr>
      </xdr:nvSpPr>
      <xdr:spPr>
        <a:xfrm>
          <a:off x="971550" y="14497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103</xdr:row>
      <xdr:rowOff>0</xdr:rowOff>
    </xdr:from>
    <xdr:to>
      <xdr:col>1</xdr:col>
      <xdr:colOff>2238375</xdr:colOff>
      <xdr:row>103</xdr:row>
      <xdr:rowOff>0</xdr:rowOff>
    </xdr:to>
    <xdr:sp>
      <xdr:nvSpPr>
        <xdr:cNvPr id="222" name="Line 222"/>
        <xdr:cNvSpPr>
          <a:spLocks/>
        </xdr:cNvSpPr>
      </xdr:nvSpPr>
      <xdr:spPr>
        <a:xfrm>
          <a:off x="933450" y="14497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223" name="Line 223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224" name="Line 224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225" name="Line 225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107</xdr:row>
      <xdr:rowOff>0</xdr:rowOff>
    </xdr:from>
    <xdr:to>
      <xdr:col>1</xdr:col>
      <xdr:colOff>1952625</xdr:colOff>
      <xdr:row>107</xdr:row>
      <xdr:rowOff>0</xdr:rowOff>
    </xdr:to>
    <xdr:sp>
      <xdr:nvSpPr>
        <xdr:cNvPr id="226" name="Line 226"/>
        <xdr:cNvSpPr>
          <a:spLocks/>
        </xdr:cNvSpPr>
      </xdr:nvSpPr>
      <xdr:spPr>
        <a:xfrm>
          <a:off x="657225" y="14944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107</xdr:row>
      <xdr:rowOff>0</xdr:rowOff>
    </xdr:from>
    <xdr:to>
      <xdr:col>1</xdr:col>
      <xdr:colOff>2219325</xdr:colOff>
      <xdr:row>107</xdr:row>
      <xdr:rowOff>0</xdr:rowOff>
    </xdr:to>
    <xdr:sp>
      <xdr:nvSpPr>
        <xdr:cNvPr id="227" name="Line 227"/>
        <xdr:cNvSpPr>
          <a:spLocks/>
        </xdr:cNvSpPr>
      </xdr:nvSpPr>
      <xdr:spPr>
        <a:xfrm>
          <a:off x="971550" y="14944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107</xdr:row>
      <xdr:rowOff>0</xdr:rowOff>
    </xdr:from>
    <xdr:to>
      <xdr:col>1</xdr:col>
      <xdr:colOff>2238375</xdr:colOff>
      <xdr:row>107</xdr:row>
      <xdr:rowOff>0</xdr:rowOff>
    </xdr:to>
    <xdr:sp>
      <xdr:nvSpPr>
        <xdr:cNvPr id="228" name="Line 228"/>
        <xdr:cNvSpPr>
          <a:spLocks/>
        </xdr:cNvSpPr>
      </xdr:nvSpPr>
      <xdr:spPr>
        <a:xfrm>
          <a:off x="933450" y="14944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62</xdr:row>
      <xdr:rowOff>0</xdr:rowOff>
    </xdr:from>
    <xdr:to>
      <xdr:col>1</xdr:col>
      <xdr:colOff>1943100</xdr:colOff>
      <xdr:row>62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77819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7781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3" name="Line 3"/>
        <xdr:cNvSpPr>
          <a:spLocks/>
        </xdr:cNvSpPr>
      </xdr:nvSpPr>
      <xdr:spPr>
        <a:xfrm>
          <a:off x="1085850" y="7781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4" name="Line 4"/>
        <xdr:cNvSpPr>
          <a:spLocks/>
        </xdr:cNvSpPr>
      </xdr:nvSpPr>
      <xdr:spPr>
        <a:xfrm>
          <a:off x="50292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5" name="Line 5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6" name="Line 6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7" name="Line 7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8" name="Line 8"/>
        <xdr:cNvSpPr>
          <a:spLocks/>
        </xdr:cNvSpPr>
      </xdr:nvSpPr>
      <xdr:spPr>
        <a:xfrm>
          <a:off x="50292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9" name="Line 9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10" name="Line 10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11" name="Line 11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1943100</xdr:colOff>
      <xdr:row>62</xdr:row>
      <xdr:rowOff>0</xdr:rowOff>
    </xdr:to>
    <xdr:sp>
      <xdr:nvSpPr>
        <xdr:cNvPr id="12" name="Line 12"/>
        <xdr:cNvSpPr>
          <a:spLocks/>
        </xdr:cNvSpPr>
      </xdr:nvSpPr>
      <xdr:spPr>
        <a:xfrm>
          <a:off x="800100" y="77819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13" name="Line 13"/>
        <xdr:cNvSpPr>
          <a:spLocks/>
        </xdr:cNvSpPr>
      </xdr:nvSpPr>
      <xdr:spPr>
        <a:xfrm>
          <a:off x="1114425" y="7781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14" name="Line 14"/>
        <xdr:cNvSpPr>
          <a:spLocks/>
        </xdr:cNvSpPr>
      </xdr:nvSpPr>
      <xdr:spPr>
        <a:xfrm>
          <a:off x="1085850" y="7781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5" name="Line 15"/>
        <xdr:cNvSpPr>
          <a:spLocks/>
        </xdr:cNvSpPr>
      </xdr:nvSpPr>
      <xdr:spPr>
        <a:xfrm>
          <a:off x="50292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16" name="Line 16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17" name="Line 17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18" name="Line 18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9" name="Line 19"/>
        <xdr:cNvSpPr>
          <a:spLocks/>
        </xdr:cNvSpPr>
      </xdr:nvSpPr>
      <xdr:spPr>
        <a:xfrm>
          <a:off x="5029200" y="7915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20" name="Line 20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21" name="Line 21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22" name="Line 22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1943100</xdr:colOff>
      <xdr:row>62</xdr:row>
      <xdr:rowOff>0</xdr:rowOff>
    </xdr:to>
    <xdr:sp>
      <xdr:nvSpPr>
        <xdr:cNvPr id="23" name="Line 23"/>
        <xdr:cNvSpPr>
          <a:spLocks/>
        </xdr:cNvSpPr>
      </xdr:nvSpPr>
      <xdr:spPr>
        <a:xfrm>
          <a:off x="800100" y="77819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24" name="Line 24"/>
        <xdr:cNvSpPr>
          <a:spLocks/>
        </xdr:cNvSpPr>
      </xdr:nvSpPr>
      <xdr:spPr>
        <a:xfrm>
          <a:off x="1114425" y="7781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25" name="Line 25"/>
        <xdr:cNvSpPr>
          <a:spLocks/>
        </xdr:cNvSpPr>
      </xdr:nvSpPr>
      <xdr:spPr>
        <a:xfrm>
          <a:off x="1085850" y="7781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26" name="Line 26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27" name="Line 27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28" name="Line 28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29" name="Line 29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30" name="Line 30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31" name="Line 31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1943100</xdr:colOff>
      <xdr:row>62</xdr:row>
      <xdr:rowOff>0</xdr:rowOff>
    </xdr:to>
    <xdr:sp>
      <xdr:nvSpPr>
        <xdr:cNvPr id="32" name="Line 32"/>
        <xdr:cNvSpPr>
          <a:spLocks/>
        </xdr:cNvSpPr>
      </xdr:nvSpPr>
      <xdr:spPr>
        <a:xfrm>
          <a:off x="800100" y="77819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3" name="Line 33"/>
        <xdr:cNvSpPr>
          <a:spLocks/>
        </xdr:cNvSpPr>
      </xdr:nvSpPr>
      <xdr:spPr>
        <a:xfrm>
          <a:off x="1114425" y="7781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34" name="Line 34"/>
        <xdr:cNvSpPr>
          <a:spLocks/>
        </xdr:cNvSpPr>
      </xdr:nvSpPr>
      <xdr:spPr>
        <a:xfrm>
          <a:off x="1085850" y="7781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35" name="Line 35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36" name="Line 36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37" name="Line 37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38" name="Line 38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39" name="Line 39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40" name="Line 40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1943100</xdr:colOff>
      <xdr:row>62</xdr:row>
      <xdr:rowOff>0</xdr:rowOff>
    </xdr:to>
    <xdr:sp>
      <xdr:nvSpPr>
        <xdr:cNvPr id="41" name="Line 41"/>
        <xdr:cNvSpPr>
          <a:spLocks/>
        </xdr:cNvSpPr>
      </xdr:nvSpPr>
      <xdr:spPr>
        <a:xfrm>
          <a:off x="800100" y="77819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42" name="Line 42"/>
        <xdr:cNvSpPr>
          <a:spLocks/>
        </xdr:cNvSpPr>
      </xdr:nvSpPr>
      <xdr:spPr>
        <a:xfrm>
          <a:off x="1114425" y="7781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3" name="Line 43"/>
        <xdr:cNvSpPr>
          <a:spLocks/>
        </xdr:cNvSpPr>
      </xdr:nvSpPr>
      <xdr:spPr>
        <a:xfrm>
          <a:off x="1085850" y="7781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44" name="Line 44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45" name="Line 45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46" name="Line 46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47" name="Line 47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48" name="Line 48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49" name="Line 49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1943100</xdr:colOff>
      <xdr:row>62</xdr:row>
      <xdr:rowOff>0</xdr:rowOff>
    </xdr:to>
    <xdr:sp>
      <xdr:nvSpPr>
        <xdr:cNvPr id="50" name="Line 50"/>
        <xdr:cNvSpPr>
          <a:spLocks/>
        </xdr:cNvSpPr>
      </xdr:nvSpPr>
      <xdr:spPr>
        <a:xfrm>
          <a:off x="800100" y="77819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51" name="Line 51"/>
        <xdr:cNvSpPr>
          <a:spLocks/>
        </xdr:cNvSpPr>
      </xdr:nvSpPr>
      <xdr:spPr>
        <a:xfrm>
          <a:off x="1114425" y="7781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52" name="Line 52"/>
        <xdr:cNvSpPr>
          <a:spLocks/>
        </xdr:cNvSpPr>
      </xdr:nvSpPr>
      <xdr:spPr>
        <a:xfrm>
          <a:off x="1085850" y="7781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54" name="Line 54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55" name="Line 55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56" name="Line 56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57" name="Line 57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58" name="Line 58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1943100</xdr:colOff>
      <xdr:row>62</xdr:row>
      <xdr:rowOff>0</xdr:rowOff>
    </xdr:to>
    <xdr:sp>
      <xdr:nvSpPr>
        <xdr:cNvPr id="59" name="Line 59"/>
        <xdr:cNvSpPr>
          <a:spLocks/>
        </xdr:cNvSpPr>
      </xdr:nvSpPr>
      <xdr:spPr>
        <a:xfrm>
          <a:off x="800100" y="77819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60" name="Line 60"/>
        <xdr:cNvSpPr>
          <a:spLocks/>
        </xdr:cNvSpPr>
      </xdr:nvSpPr>
      <xdr:spPr>
        <a:xfrm>
          <a:off x="1114425" y="7781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61" name="Line 61"/>
        <xdr:cNvSpPr>
          <a:spLocks/>
        </xdr:cNvSpPr>
      </xdr:nvSpPr>
      <xdr:spPr>
        <a:xfrm>
          <a:off x="1085850" y="7781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62" name="Line 62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63" name="Line 63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64" name="Line 64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65" name="Line 65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66" name="Line 66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67" name="Line 67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1943100</xdr:colOff>
      <xdr:row>62</xdr:row>
      <xdr:rowOff>0</xdr:rowOff>
    </xdr:to>
    <xdr:sp>
      <xdr:nvSpPr>
        <xdr:cNvPr id="68" name="Line 68"/>
        <xdr:cNvSpPr>
          <a:spLocks/>
        </xdr:cNvSpPr>
      </xdr:nvSpPr>
      <xdr:spPr>
        <a:xfrm>
          <a:off x="800100" y="77819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69" name="Line 69"/>
        <xdr:cNvSpPr>
          <a:spLocks/>
        </xdr:cNvSpPr>
      </xdr:nvSpPr>
      <xdr:spPr>
        <a:xfrm>
          <a:off x="1114425" y="7781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70" name="Line 70"/>
        <xdr:cNvSpPr>
          <a:spLocks/>
        </xdr:cNvSpPr>
      </xdr:nvSpPr>
      <xdr:spPr>
        <a:xfrm>
          <a:off x="1085850" y="7781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71" name="Line 71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72" name="Line 72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73" name="Line 73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66</xdr:row>
      <xdr:rowOff>0</xdr:rowOff>
    </xdr:from>
    <xdr:to>
      <xdr:col>1</xdr:col>
      <xdr:colOff>1943100</xdr:colOff>
      <xdr:row>66</xdr:row>
      <xdr:rowOff>0</xdr:rowOff>
    </xdr:to>
    <xdr:sp>
      <xdr:nvSpPr>
        <xdr:cNvPr id="74" name="Line 74"/>
        <xdr:cNvSpPr>
          <a:spLocks/>
        </xdr:cNvSpPr>
      </xdr:nvSpPr>
      <xdr:spPr>
        <a:xfrm>
          <a:off x="800100" y="791527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66</xdr:row>
      <xdr:rowOff>0</xdr:rowOff>
    </xdr:from>
    <xdr:to>
      <xdr:col>1</xdr:col>
      <xdr:colOff>2219325</xdr:colOff>
      <xdr:row>66</xdr:row>
      <xdr:rowOff>0</xdr:rowOff>
    </xdr:to>
    <xdr:sp>
      <xdr:nvSpPr>
        <xdr:cNvPr id="75" name="Line 75"/>
        <xdr:cNvSpPr>
          <a:spLocks/>
        </xdr:cNvSpPr>
      </xdr:nvSpPr>
      <xdr:spPr>
        <a:xfrm>
          <a:off x="1114425" y="79152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66</xdr:row>
      <xdr:rowOff>0</xdr:rowOff>
    </xdr:from>
    <xdr:to>
      <xdr:col>1</xdr:col>
      <xdr:colOff>2247900</xdr:colOff>
      <xdr:row>66</xdr:row>
      <xdr:rowOff>0</xdr:rowOff>
    </xdr:to>
    <xdr:sp>
      <xdr:nvSpPr>
        <xdr:cNvPr id="76" name="Line 76"/>
        <xdr:cNvSpPr>
          <a:spLocks/>
        </xdr:cNvSpPr>
      </xdr:nvSpPr>
      <xdr:spPr>
        <a:xfrm>
          <a:off x="1085850" y="79152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1943100</xdr:colOff>
      <xdr:row>64</xdr:row>
      <xdr:rowOff>0</xdr:rowOff>
    </xdr:to>
    <xdr:sp>
      <xdr:nvSpPr>
        <xdr:cNvPr id="77" name="Line 77"/>
        <xdr:cNvSpPr>
          <a:spLocks/>
        </xdr:cNvSpPr>
      </xdr:nvSpPr>
      <xdr:spPr>
        <a:xfrm>
          <a:off x="800100" y="7858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78" name="Line 78"/>
        <xdr:cNvSpPr>
          <a:spLocks/>
        </xdr:cNvSpPr>
      </xdr:nvSpPr>
      <xdr:spPr>
        <a:xfrm>
          <a:off x="1114425" y="7858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79" name="Line 79"/>
        <xdr:cNvSpPr>
          <a:spLocks/>
        </xdr:cNvSpPr>
      </xdr:nvSpPr>
      <xdr:spPr>
        <a:xfrm>
          <a:off x="1085850" y="7858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80" name="Line 80"/>
        <xdr:cNvSpPr>
          <a:spLocks/>
        </xdr:cNvSpPr>
      </xdr:nvSpPr>
      <xdr:spPr>
        <a:xfrm>
          <a:off x="5029200" y="81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81" name="Line 81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82" name="Line 82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83" name="Line 83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84" name="Line 84"/>
        <xdr:cNvSpPr>
          <a:spLocks/>
        </xdr:cNvSpPr>
      </xdr:nvSpPr>
      <xdr:spPr>
        <a:xfrm>
          <a:off x="5029200" y="81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85" name="Line 85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86" name="Line 86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87" name="Line 87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1943100</xdr:colOff>
      <xdr:row>64</xdr:row>
      <xdr:rowOff>0</xdr:rowOff>
    </xdr:to>
    <xdr:sp>
      <xdr:nvSpPr>
        <xdr:cNvPr id="88" name="Line 88"/>
        <xdr:cNvSpPr>
          <a:spLocks/>
        </xdr:cNvSpPr>
      </xdr:nvSpPr>
      <xdr:spPr>
        <a:xfrm>
          <a:off x="800100" y="7858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89" name="Line 89"/>
        <xdr:cNvSpPr>
          <a:spLocks/>
        </xdr:cNvSpPr>
      </xdr:nvSpPr>
      <xdr:spPr>
        <a:xfrm>
          <a:off x="1114425" y="7858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90" name="Line 90"/>
        <xdr:cNvSpPr>
          <a:spLocks/>
        </xdr:cNvSpPr>
      </xdr:nvSpPr>
      <xdr:spPr>
        <a:xfrm>
          <a:off x="1085850" y="7858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91" name="Line 91"/>
        <xdr:cNvSpPr>
          <a:spLocks/>
        </xdr:cNvSpPr>
      </xdr:nvSpPr>
      <xdr:spPr>
        <a:xfrm>
          <a:off x="5029200" y="81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92" name="Line 92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93" name="Line 93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94" name="Line 94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95" name="Line 95"/>
        <xdr:cNvSpPr>
          <a:spLocks/>
        </xdr:cNvSpPr>
      </xdr:nvSpPr>
      <xdr:spPr>
        <a:xfrm>
          <a:off x="5029200" y="8172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96" name="Line 96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97" name="Line 97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98" name="Line 98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1943100</xdr:colOff>
      <xdr:row>64</xdr:row>
      <xdr:rowOff>0</xdr:rowOff>
    </xdr:to>
    <xdr:sp>
      <xdr:nvSpPr>
        <xdr:cNvPr id="99" name="Line 99"/>
        <xdr:cNvSpPr>
          <a:spLocks/>
        </xdr:cNvSpPr>
      </xdr:nvSpPr>
      <xdr:spPr>
        <a:xfrm>
          <a:off x="800100" y="7858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14425" y="7858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85850" y="7858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02" name="Line 102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05" name="Line 105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06" name="Line 106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1943100</xdr:colOff>
      <xdr:row>64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0100" y="7858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14425" y="7858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85850" y="7858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12" name="Line 112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13" name="Line 113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14" name="Line 114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1943100</xdr:colOff>
      <xdr:row>64</xdr:row>
      <xdr:rowOff>0</xdr:rowOff>
    </xdr:to>
    <xdr:sp>
      <xdr:nvSpPr>
        <xdr:cNvPr id="117" name="Line 117"/>
        <xdr:cNvSpPr>
          <a:spLocks/>
        </xdr:cNvSpPr>
      </xdr:nvSpPr>
      <xdr:spPr>
        <a:xfrm>
          <a:off x="800100" y="7858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18" name="Line 118"/>
        <xdr:cNvSpPr>
          <a:spLocks/>
        </xdr:cNvSpPr>
      </xdr:nvSpPr>
      <xdr:spPr>
        <a:xfrm>
          <a:off x="1114425" y="7858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85850" y="7858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20" name="Line 120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21" name="Line 121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23" name="Line 123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24" name="Line 124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25" name="Line 125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1943100</xdr:colOff>
      <xdr:row>64</xdr:row>
      <xdr:rowOff>0</xdr:rowOff>
    </xdr:to>
    <xdr:sp>
      <xdr:nvSpPr>
        <xdr:cNvPr id="126" name="Line 126"/>
        <xdr:cNvSpPr>
          <a:spLocks/>
        </xdr:cNvSpPr>
      </xdr:nvSpPr>
      <xdr:spPr>
        <a:xfrm>
          <a:off x="800100" y="7858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27" name="Line 127"/>
        <xdr:cNvSpPr>
          <a:spLocks/>
        </xdr:cNvSpPr>
      </xdr:nvSpPr>
      <xdr:spPr>
        <a:xfrm>
          <a:off x="1114425" y="7858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128" name="Line 128"/>
        <xdr:cNvSpPr>
          <a:spLocks/>
        </xdr:cNvSpPr>
      </xdr:nvSpPr>
      <xdr:spPr>
        <a:xfrm>
          <a:off x="1085850" y="7858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29" name="Line 129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31" name="Line 131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32" name="Line 132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33" name="Line 133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1943100</xdr:colOff>
      <xdr:row>64</xdr:row>
      <xdr:rowOff>0</xdr:rowOff>
    </xdr:to>
    <xdr:sp>
      <xdr:nvSpPr>
        <xdr:cNvPr id="135" name="Line 135"/>
        <xdr:cNvSpPr>
          <a:spLocks/>
        </xdr:cNvSpPr>
      </xdr:nvSpPr>
      <xdr:spPr>
        <a:xfrm>
          <a:off x="800100" y="7858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36" name="Line 136"/>
        <xdr:cNvSpPr>
          <a:spLocks/>
        </xdr:cNvSpPr>
      </xdr:nvSpPr>
      <xdr:spPr>
        <a:xfrm>
          <a:off x="1114425" y="7858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85850" y="78581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38" name="Line 138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39" name="Line 139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41" name="Line 141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1943100</xdr:colOff>
      <xdr:row>64</xdr:row>
      <xdr:rowOff>0</xdr:rowOff>
    </xdr:to>
    <xdr:sp>
      <xdr:nvSpPr>
        <xdr:cNvPr id="144" name="Line 144"/>
        <xdr:cNvSpPr>
          <a:spLocks/>
        </xdr:cNvSpPr>
      </xdr:nvSpPr>
      <xdr:spPr>
        <a:xfrm>
          <a:off x="800100" y="78581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114425" y="78581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46" name="Line 147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47" name="Line 148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48" name="Line 149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68</xdr:row>
      <xdr:rowOff>0</xdr:rowOff>
    </xdr:from>
    <xdr:to>
      <xdr:col>1</xdr:col>
      <xdr:colOff>1943100</xdr:colOff>
      <xdr:row>68</xdr:row>
      <xdr:rowOff>0</xdr:rowOff>
    </xdr:to>
    <xdr:sp>
      <xdr:nvSpPr>
        <xdr:cNvPr id="149" name="Line 150"/>
        <xdr:cNvSpPr>
          <a:spLocks/>
        </xdr:cNvSpPr>
      </xdr:nvSpPr>
      <xdr:spPr>
        <a:xfrm>
          <a:off x="800100" y="81724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68</xdr:row>
      <xdr:rowOff>0</xdr:rowOff>
    </xdr:from>
    <xdr:to>
      <xdr:col>1</xdr:col>
      <xdr:colOff>2219325</xdr:colOff>
      <xdr:row>68</xdr:row>
      <xdr:rowOff>0</xdr:rowOff>
    </xdr:to>
    <xdr:sp>
      <xdr:nvSpPr>
        <xdr:cNvPr id="150" name="Line 151"/>
        <xdr:cNvSpPr>
          <a:spLocks/>
        </xdr:cNvSpPr>
      </xdr:nvSpPr>
      <xdr:spPr>
        <a:xfrm>
          <a:off x="1114425" y="8172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68</xdr:row>
      <xdr:rowOff>0</xdr:rowOff>
    </xdr:from>
    <xdr:to>
      <xdr:col>1</xdr:col>
      <xdr:colOff>2247900</xdr:colOff>
      <xdr:row>68</xdr:row>
      <xdr:rowOff>0</xdr:rowOff>
    </xdr:to>
    <xdr:sp>
      <xdr:nvSpPr>
        <xdr:cNvPr id="151" name="Line 152"/>
        <xdr:cNvSpPr>
          <a:spLocks/>
        </xdr:cNvSpPr>
      </xdr:nvSpPr>
      <xdr:spPr>
        <a:xfrm>
          <a:off x="1085850" y="8172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1943100</xdr:colOff>
      <xdr:row>88</xdr:row>
      <xdr:rowOff>0</xdr:rowOff>
    </xdr:to>
    <xdr:sp>
      <xdr:nvSpPr>
        <xdr:cNvPr id="152" name="Line 153"/>
        <xdr:cNvSpPr>
          <a:spLocks/>
        </xdr:cNvSpPr>
      </xdr:nvSpPr>
      <xdr:spPr>
        <a:xfrm>
          <a:off x="800100" y="11315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53" name="Line 154"/>
        <xdr:cNvSpPr>
          <a:spLocks/>
        </xdr:cNvSpPr>
      </xdr:nvSpPr>
      <xdr:spPr>
        <a:xfrm>
          <a:off x="1114425" y="11315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54" name="Line 155"/>
        <xdr:cNvSpPr>
          <a:spLocks/>
        </xdr:cNvSpPr>
      </xdr:nvSpPr>
      <xdr:spPr>
        <a:xfrm>
          <a:off x="1085850" y="11315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55" name="Line 156"/>
        <xdr:cNvSpPr>
          <a:spLocks/>
        </xdr:cNvSpPr>
      </xdr:nvSpPr>
      <xdr:spPr>
        <a:xfrm>
          <a:off x="502920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56" name="Line 157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57" name="Line 158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58" name="Line 159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59" name="Line 160"/>
        <xdr:cNvSpPr>
          <a:spLocks/>
        </xdr:cNvSpPr>
      </xdr:nvSpPr>
      <xdr:spPr>
        <a:xfrm>
          <a:off x="502920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60" name="Line 161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61" name="Line 162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62" name="Line 163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1943100</xdr:colOff>
      <xdr:row>88</xdr:row>
      <xdr:rowOff>0</xdr:rowOff>
    </xdr:to>
    <xdr:sp>
      <xdr:nvSpPr>
        <xdr:cNvPr id="163" name="Line 164"/>
        <xdr:cNvSpPr>
          <a:spLocks/>
        </xdr:cNvSpPr>
      </xdr:nvSpPr>
      <xdr:spPr>
        <a:xfrm>
          <a:off x="800100" y="11315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64" name="Line 165"/>
        <xdr:cNvSpPr>
          <a:spLocks/>
        </xdr:cNvSpPr>
      </xdr:nvSpPr>
      <xdr:spPr>
        <a:xfrm>
          <a:off x="1114425" y="11315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65" name="Line 166"/>
        <xdr:cNvSpPr>
          <a:spLocks/>
        </xdr:cNvSpPr>
      </xdr:nvSpPr>
      <xdr:spPr>
        <a:xfrm>
          <a:off x="1085850" y="11315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66" name="Line 167"/>
        <xdr:cNvSpPr>
          <a:spLocks/>
        </xdr:cNvSpPr>
      </xdr:nvSpPr>
      <xdr:spPr>
        <a:xfrm>
          <a:off x="502920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67" name="Line 168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68" name="Line 169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69" name="Line 170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92</xdr:row>
      <xdr:rowOff>0</xdr:rowOff>
    </xdr:from>
    <xdr:to>
      <xdr:col>2</xdr:col>
      <xdr:colOff>0</xdr:colOff>
      <xdr:row>92</xdr:row>
      <xdr:rowOff>0</xdr:rowOff>
    </xdr:to>
    <xdr:sp>
      <xdr:nvSpPr>
        <xdr:cNvPr id="170" name="Line 171"/>
        <xdr:cNvSpPr>
          <a:spLocks/>
        </xdr:cNvSpPr>
      </xdr:nvSpPr>
      <xdr:spPr>
        <a:xfrm>
          <a:off x="5029200" y="11820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71" name="Line 172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72" name="Line 173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73" name="Line 174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1943100</xdr:colOff>
      <xdr:row>88</xdr:row>
      <xdr:rowOff>0</xdr:rowOff>
    </xdr:to>
    <xdr:sp>
      <xdr:nvSpPr>
        <xdr:cNvPr id="174" name="Line 175"/>
        <xdr:cNvSpPr>
          <a:spLocks/>
        </xdr:cNvSpPr>
      </xdr:nvSpPr>
      <xdr:spPr>
        <a:xfrm>
          <a:off x="800100" y="11315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75" name="Line 176"/>
        <xdr:cNvSpPr>
          <a:spLocks/>
        </xdr:cNvSpPr>
      </xdr:nvSpPr>
      <xdr:spPr>
        <a:xfrm>
          <a:off x="1114425" y="11315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76" name="Line 177"/>
        <xdr:cNvSpPr>
          <a:spLocks/>
        </xdr:cNvSpPr>
      </xdr:nvSpPr>
      <xdr:spPr>
        <a:xfrm>
          <a:off x="1085850" y="11315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77" name="Line 178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78" name="Line 179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79" name="Line 180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80" name="Line 181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81" name="Line 182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82" name="Line 183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1943100</xdr:colOff>
      <xdr:row>88</xdr:row>
      <xdr:rowOff>0</xdr:rowOff>
    </xdr:to>
    <xdr:sp>
      <xdr:nvSpPr>
        <xdr:cNvPr id="183" name="Line 184"/>
        <xdr:cNvSpPr>
          <a:spLocks/>
        </xdr:cNvSpPr>
      </xdr:nvSpPr>
      <xdr:spPr>
        <a:xfrm>
          <a:off x="800100" y="11315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84" name="Line 185"/>
        <xdr:cNvSpPr>
          <a:spLocks/>
        </xdr:cNvSpPr>
      </xdr:nvSpPr>
      <xdr:spPr>
        <a:xfrm>
          <a:off x="1114425" y="11315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85" name="Line 186"/>
        <xdr:cNvSpPr>
          <a:spLocks/>
        </xdr:cNvSpPr>
      </xdr:nvSpPr>
      <xdr:spPr>
        <a:xfrm>
          <a:off x="1085850" y="11315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86" name="Line 187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87" name="Line 188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88" name="Line 189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89" name="Line 190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90" name="Line 191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91" name="Line 192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1943100</xdr:colOff>
      <xdr:row>88</xdr:row>
      <xdr:rowOff>0</xdr:rowOff>
    </xdr:to>
    <xdr:sp>
      <xdr:nvSpPr>
        <xdr:cNvPr id="192" name="Line 193"/>
        <xdr:cNvSpPr>
          <a:spLocks/>
        </xdr:cNvSpPr>
      </xdr:nvSpPr>
      <xdr:spPr>
        <a:xfrm>
          <a:off x="800100" y="11315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93" name="Line 194"/>
        <xdr:cNvSpPr>
          <a:spLocks/>
        </xdr:cNvSpPr>
      </xdr:nvSpPr>
      <xdr:spPr>
        <a:xfrm>
          <a:off x="1114425" y="11315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94" name="Line 195"/>
        <xdr:cNvSpPr>
          <a:spLocks/>
        </xdr:cNvSpPr>
      </xdr:nvSpPr>
      <xdr:spPr>
        <a:xfrm>
          <a:off x="1085850" y="11315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95" name="Line 196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96" name="Line 197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197" name="Line 198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198" name="Line 199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199" name="Line 200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00" name="Line 201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1943100</xdr:colOff>
      <xdr:row>88</xdr:row>
      <xdr:rowOff>0</xdr:rowOff>
    </xdr:to>
    <xdr:sp>
      <xdr:nvSpPr>
        <xdr:cNvPr id="201" name="Line 202"/>
        <xdr:cNvSpPr>
          <a:spLocks/>
        </xdr:cNvSpPr>
      </xdr:nvSpPr>
      <xdr:spPr>
        <a:xfrm>
          <a:off x="800100" y="11315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202" name="Line 203"/>
        <xdr:cNvSpPr>
          <a:spLocks/>
        </xdr:cNvSpPr>
      </xdr:nvSpPr>
      <xdr:spPr>
        <a:xfrm>
          <a:off x="1114425" y="11315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203" name="Line 204"/>
        <xdr:cNvSpPr>
          <a:spLocks/>
        </xdr:cNvSpPr>
      </xdr:nvSpPr>
      <xdr:spPr>
        <a:xfrm>
          <a:off x="1085850" y="11315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204" name="Line 205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05" name="Line 206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06" name="Line 207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207" name="Line 208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08" name="Line 209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09" name="Line 210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1943100</xdr:colOff>
      <xdr:row>88</xdr:row>
      <xdr:rowOff>0</xdr:rowOff>
    </xdr:to>
    <xdr:sp>
      <xdr:nvSpPr>
        <xdr:cNvPr id="210" name="Line 211"/>
        <xdr:cNvSpPr>
          <a:spLocks/>
        </xdr:cNvSpPr>
      </xdr:nvSpPr>
      <xdr:spPr>
        <a:xfrm>
          <a:off x="800100" y="11315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211" name="Line 212"/>
        <xdr:cNvSpPr>
          <a:spLocks/>
        </xdr:cNvSpPr>
      </xdr:nvSpPr>
      <xdr:spPr>
        <a:xfrm>
          <a:off x="1114425" y="11315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212" name="Line 213"/>
        <xdr:cNvSpPr>
          <a:spLocks/>
        </xdr:cNvSpPr>
      </xdr:nvSpPr>
      <xdr:spPr>
        <a:xfrm>
          <a:off x="1085850" y="11315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213" name="Line 214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14" name="Line 215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15" name="Line 216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216" name="Line 217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17" name="Line 218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18" name="Line 219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1943100</xdr:colOff>
      <xdr:row>88</xdr:row>
      <xdr:rowOff>0</xdr:rowOff>
    </xdr:to>
    <xdr:sp>
      <xdr:nvSpPr>
        <xdr:cNvPr id="219" name="Line 220"/>
        <xdr:cNvSpPr>
          <a:spLocks/>
        </xdr:cNvSpPr>
      </xdr:nvSpPr>
      <xdr:spPr>
        <a:xfrm>
          <a:off x="800100" y="1131570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220" name="Line 221"/>
        <xdr:cNvSpPr>
          <a:spLocks/>
        </xdr:cNvSpPr>
      </xdr:nvSpPr>
      <xdr:spPr>
        <a:xfrm>
          <a:off x="1114425" y="113157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221" name="Line 222"/>
        <xdr:cNvSpPr>
          <a:spLocks/>
        </xdr:cNvSpPr>
      </xdr:nvSpPr>
      <xdr:spPr>
        <a:xfrm>
          <a:off x="1085850" y="113157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222" name="Line 223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23" name="Line 224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24" name="Line 225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92</xdr:row>
      <xdr:rowOff>0</xdr:rowOff>
    </xdr:from>
    <xdr:to>
      <xdr:col>1</xdr:col>
      <xdr:colOff>1943100</xdr:colOff>
      <xdr:row>92</xdr:row>
      <xdr:rowOff>0</xdr:rowOff>
    </xdr:to>
    <xdr:sp>
      <xdr:nvSpPr>
        <xdr:cNvPr id="225" name="Line 226"/>
        <xdr:cNvSpPr>
          <a:spLocks/>
        </xdr:cNvSpPr>
      </xdr:nvSpPr>
      <xdr:spPr>
        <a:xfrm>
          <a:off x="800100" y="11820525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92</xdr:row>
      <xdr:rowOff>0</xdr:rowOff>
    </xdr:from>
    <xdr:to>
      <xdr:col>1</xdr:col>
      <xdr:colOff>2219325</xdr:colOff>
      <xdr:row>92</xdr:row>
      <xdr:rowOff>0</xdr:rowOff>
    </xdr:to>
    <xdr:sp>
      <xdr:nvSpPr>
        <xdr:cNvPr id="226" name="Line 227"/>
        <xdr:cNvSpPr>
          <a:spLocks/>
        </xdr:cNvSpPr>
      </xdr:nvSpPr>
      <xdr:spPr>
        <a:xfrm>
          <a:off x="1114425" y="11820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92</xdr:row>
      <xdr:rowOff>0</xdr:rowOff>
    </xdr:from>
    <xdr:to>
      <xdr:col>1</xdr:col>
      <xdr:colOff>2247900</xdr:colOff>
      <xdr:row>92</xdr:row>
      <xdr:rowOff>0</xdr:rowOff>
    </xdr:to>
    <xdr:sp>
      <xdr:nvSpPr>
        <xdr:cNvPr id="227" name="Line 228"/>
        <xdr:cNvSpPr>
          <a:spLocks/>
        </xdr:cNvSpPr>
      </xdr:nvSpPr>
      <xdr:spPr>
        <a:xfrm>
          <a:off x="1085850" y="11820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1" name="Line 1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" name="Line 2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3" name="Line 3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4" name="Line 4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5" name="Line 5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6" name="Line 6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7" name="Line 7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8" name="Line 8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9" name="Line 9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0" name="Line 10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1" name="Line 11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12" name="Line 12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13" name="Line 13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14" name="Line 14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15" name="Line 15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6" name="Line 16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7" name="Line 17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8" name="Line 18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19" name="Line 19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0" name="Line 20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1" name="Line 21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2" name="Line 22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23" name="Line 23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4" name="Line 24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25" name="Line 25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6" name="Line 26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7" name="Line 27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8" name="Line 28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9" name="Line 29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30" name="Line 30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31" name="Line 31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32" name="Line 32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33" name="Line 33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34" name="Line 34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35" name="Line 35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36" name="Line 36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37" name="Line 37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38" name="Line 38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39" name="Line 39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40" name="Line 40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41" name="Line 41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42" name="Line 42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43" name="Line 43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44" name="Line 44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45" name="Line 45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46" name="Line 46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47" name="Line 47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48" name="Line 48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49" name="Line 49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50" name="Line 50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51" name="Line 51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52" name="Line 52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53" name="Line 53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54" name="Line 54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55" name="Line 55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56" name="Line 56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57" name="Line 57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58" name="Line 58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59" name="Line 59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60" name="Line 60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61" name="Line 61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62" name="Line 62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63" name="Line 63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64" name="Line 64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65" name="Line 65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66" name="Line 66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67" name="Line 67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68" name="Line 68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69" name="Line 69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70" name="Line 70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71" name="Line 71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72" name="Line 72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73" name="Line 73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74" name="Line 74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75" name="Line 75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76" name="Line 76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77" name="Line 77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78" name="Line 78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79" name="Line 79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80" name="Line 80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81" name="Line 81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82" name="Line 82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83" name="Line 83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84" name="Line 84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85" name="Line 85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86" name="Line 86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87" name="Line 87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88" name="Line 88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89" name="Line 89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90" name="Line 90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91" name="Line 91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92" name="Line 92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93" name="Line 93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94" name="Line 94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95" name="Line 95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96" name="Line 96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97" name="Line 97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98" name="Line 98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99" name="Line 99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02" name="Line 102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05" name="Line 105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108" name="Line 108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11" name="Line 111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13" name="Line 113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14" name="Line 114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117" name="Line 117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20" name="Line 120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21" name="Line 121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23" name="Line 123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24" name="Line 124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25" name="Line 125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126" name="Line 126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128" name="Line 128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29" name="Line 129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31" name="Line 131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32" name="Line 132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135" name="Line 135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136" name="Line 136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38" name="Line 138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39" name="Line 139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41" name="Line 141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144" name="Line 144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146" name="Line 146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47" name="Line 147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50" name="Line 150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53" name="Line 153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54" name="Line 154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55" name="Line 155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56" name="Line 156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57" name="Line 157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59" name="Line 159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60" name="Line 160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62" name="Line 162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63" name="Line 163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64" name="Line 164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65" name="Line 165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66" name="Line 166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67" name="Line 167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68" name="Line 168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69" name="Line 169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70" name="Line 170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71" name="Line 171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72" name="Line 172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73" name="Line 173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74" name="Line 174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75" name="Line 175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76" name="Line 176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77" name="Line 177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78" name="Line 178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79" name="Line 179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80" name="Line 180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81" name="Line 181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82" name="Line 182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83" name="Line 183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84" name="Line 184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85" name="Line 185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86" name="Line 186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87" name="Line 187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88" name="Line 188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89" name="Line 189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90" name="Line 190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91" name="Line 191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92" name="Line 192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93" name="Line 193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94" name="Line 194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195" name="Line 195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96" name="Line 196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97" name="Line 197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98" name="Line 198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199" name="Line 199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00" name="Line 200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01" name="Line 201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02" name="Line 202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03" name="Line 203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04" name="Line 204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05" name="Line 205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06" name="Line 206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07" name="Line 207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08" name="Line 208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09" name="Line 209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10" name="Line 210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11" name="Line 211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12" name="Line 212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13" name="Line 213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15" name="Line 215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20" name="Line 220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21" name="Line 221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54</xdr:row>
      <xdr:rowOff>0</xdr:rowOff>
    </xdr:from>
    <xdr:to>
      <xdr:col>3</xdr:col>
      <xdr:colOff>0</xdr:colOff>
      <xdr:row>54</xdr:row>
      <xdr:rowOff>0</xdr:rowOff>
    </xdr:to>
    <xdr:sp>
      <xdr:nvSpPr>
        <xdr:cNvPr id="222" name="Line 222"/>
        <xdr:cNvSpPr>
          <a:spLocks/>
        </xdr:cNvSpPr>
      </xdr:nvSpPr>
      <xdr:spPr>
        <a:xfrm>
          <a:off x="5734050" y="6886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24" name="Line 224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27" name="Line 227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3</xdr:col>
      <xdr:colOff>0</xdr:colOff>
      <xdr:row>60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734050" y="7400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229" name="Line 229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30" name="Line 230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231" name="Line 231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32" name="Line 232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33" name="Line 233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34" name="Line 234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35" name="Line 235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36" name="Line 236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37" name="Line 237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38" name="Line 238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39" name="Line 239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240" name="Line 240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41" name="Line 241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242" name="Line 242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43" name="Line 243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44" name="Line 244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45" name="Line 245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46" name="Line 246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0</xdr:rowOff>
    </xdr:from>
    <xdr:to>
      <xdr:col>2</xdr:col>
      <xdr:colOff>0</xdr:colOff>
      <xdr:row>59</xdr:row>
      <xdr:rowOff>0</xdr:rowOff>
    </xdr:to>
    <xdr:sp>
      <xdr:nvSpPr>
        <xdr:cNvPr id="247" name="Line 247"/>
        <xdr:cNvSpPr>
          <a:spLocks/>
        </xdr:cNvSpPr>
      </xdr:nvSpPr>
      <xdr:spPr>
        <a:xfrm>
          <a:off x="4838700" y="7239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48" name="Line 248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49" name="Line 249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50" name="Line 250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251" name="Line 251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52" name="Line 252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253" name="Line 253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54" name="Line 254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55" name="Line 255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56" name="Line 256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57" name="Line 257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58" name="Line 258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59" name="Line 259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260" name="Line 260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61" name="Line 261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262" name="Line 262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63" name="Line 263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64" name="Line 264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65" name="Line 265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66" name="Line 266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67" name="Line 267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68" name="Line 268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269" name="Line 269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70" name="Line 270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271" name="Line 271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72" name="Line 272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73" name="Line 273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74" name="Line 274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75" name="Line 275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76" name="Line 276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77" name="Line 277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278" name="Line 278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79" name="Line 279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280" name="Line 280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81" name="Line 281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82" name="Line 282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83" name="Line 283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84" name="Line 284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85" name="Line 285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86" name="Line 286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287" name="Line 287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88" name="Line 288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289" name="Line 289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90" name="Line 290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91" name="Line 291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92" name="Line 292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93" name="Line 293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94" name="Line 294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95" name="Line 295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296" name="Line 296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297" name="Line 297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298" name="Line 298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99" name="Line 299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300" name="Line 300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301" name="Line 301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302" name="Line 302"/>
        <xdr:cNvSpPr>
          <a:spLocks/>
        </xdr:cNvSpPr>
      </xdr:nvSpPr>
      <xdr:spPr>
        <a:xfrm>
          <a:off x="752475" y="72390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303" name="Line 303"/>
        <xdr:cNvSpPr>
          <a:spLocks/>
        </xdr:cNvSpPr>
      </xdr:nvSpPr>
      <xdr:spPr>
        <a:xfrm>
          <a:off x="1066800" y="72390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304" name="Line 304"/>
        <xdr:cNvSpPr>
          <a:spLocks/>
        </xdr:cNvSpPr>
      </xdr:nvSpPr>
      <xdr:spPr>
        <a:xfrm>
          <a:off x="1038225" y="72390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305" name="Line 305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306" name="Line 306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307" name="Line 307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308" name="Line 308"/>
        <xdr:cNvSpPr>
          <a:spLocks/>
        </xdr:cNvSpPr>
      </xdr:nvSpPr>
      <xdr:spPr>
        <a:xfrm>
          <a:off x="48387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09" name="Line 309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10" name="Line 310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11" name="Line 311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312" name="Line 312"/>
        <xdr:cNvSpPr>
          <a:spLocks/>
        </xdr:cNvSpPr>
      </xdr:nvSpPr>
      <xdr:spPr>
        <a:xfrm>
          <a:off x="48387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13" name="Line 313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14" name="Line 314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15" name="Line 315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316" name="Line 316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317" name="Line 317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318" name="Line 318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319" name="Line 319"/>
        <xdr:cNvSpPr>
          <a:spLocks/>
        </xdr:cNvSpPr>
      </xdr:nvSpPr>
      <xdr:spPr>
        <a:xfrm>
          <a:off x="48387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20" name="Line 320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21" name="Line 321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22" name="Line 322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2</xdr:col>
      <xdr:colOff>0</xdr:colOff>
      <xdr:row>58</xdr:row>
      <xdr:rowOff>0</xdr:rowOff>
    </xdr:to>
    <xdr:sp>
      <xdr:nvSpPr>
        <xdr:cNvPr id="323" name="Line 323"/>
        <xdr:cNvSpPr>
          <a:spLocks/>
        </xdr:cNvSpPr>
      </xdr:nvSpPr>
      <xdr:spPr>
        <a:xfrm>
          <a:off x="48387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24" name="Line 324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25" name="Line 325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26" name="Line 326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327" name="Line 327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328" name="Line 328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329" name="Line 329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30" name="Line 330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31" name="Line 331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32" name="Line 332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33" name="Line 333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34" name="Line 334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35" name="Line 335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336" name="Line 336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337" name="Line 337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338" name="Line 338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39" name="Line 339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40" name="Line 340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41" name="Line 341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42" name="Line 342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43" name="Line 343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44" name="Line 344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1952625</xdr:colOff>
      <xdr:row>54</xdr:row>
      <xdr:rowOff>0</xdr:rowOff>
    </xdr:to>
    <xdr:sp>
      <xdr:nvSpPr>
        <xdr:cNvPr id="345" name="Line 345"/>
        <xdr:cNvSpPr>
          <a:spLocks/>
        </xdr:cNvSpPr>
      </xdr:nvSpPr>
      <xdr:spPr>
        <a:xfrm>
          <a:off x="752475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346" name="Line 346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0</xdr:rowOff>
    </xdr:to>
    <xdr:sp>
      <xdr:nvSpPr>
        <xdr:cNvPr id="347" name="Line 347"/>
        <xdr:cNvSpPr>
          <a:spLocks/>
        </xdr:cNvSpPr>
      </xdr:nvSpPr>
      <xdr:spPr>
        <a:xfrm>
          <a:off x="1038225" y="6886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48" name="Line 348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49" name="Line 349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50" name="Line 350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51" name="Line 351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52" name="Line 352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53" name="Line 353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54</xdr:row>
      <xdr:rowOff>0</xdr:rowOff>
    </xdr:from>
    <xdr:to>
      <xdr:col>1</xdr:col>
      <xdr:colOff>2038350</xdr:colOff>
      <xdr:row>54</xdr:row>
      <xdr:rowOff>0</xdr:rowOff>
    </xdr:to>
    <xdr:sp>
      <xdr:nvSpPr>
        <xdr:cNvPr id="354" name="Line 354"/>
        <xdr:cNvSpPr>
          <a:spLocks/>
        </xdr:cNvSpPr>
      </xdr:nvSpPr>
      <xdr:spPr>
        <a:xfrm>
          <a:off x="838200" y="6886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355" name="Line 355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54</xdr:row>
      <xdr:rowOff>0</xdr:rowOff>
    </xdr:from>
    <xdr:to>
      <xdr:col>1</xdr:col>
      <xdr:colOff>2247900</xdr:colOff>
      <xdr:row>54</xdr:row>
      <xdr:rowOff>9525</xdr:rowOff>
    </xdr:to>
    <xdr:sp>
      <xdr:nvSpPr>
        <xdr:cNvPr id="356" name="Freeform 356"/>
        <xdr:cNvSpPr>
          <a:spLocks/>
        </xdr:cNvSpPr>
      </xdr:nvSpPr>
      <xdr:spPr>
        <a:xfrm>
          <a:off x="1038225" y="6886575"/>
          <a:ext cx="1771650" cy="9525"/>
        </a:xfrm>
        <a:custGeom>
          <a:pathLst>
            <a:path h="1" w="186">
              <a:moveTo>
                <a:pt x="0" y="0"/>
              </a:moveTo>
              <a:lnTo>
                <a:pt x="186" y="0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57" name="Line 357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58" name="Line 358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59" name="Line 359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60" name="Line 360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61" name="Line 361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62" name="Line 362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1857375</xdr:colOff>
      <xdr:row>54</xdr:row>
      <xdr:rowOff>0</xdr:rowOff>
    </xdr:from>
    <xdr:to>
      <xdr:col>1</xdr:col>
      <xdr:colOff>2152650</xdr:colOff>
      <xdr:row>54</xdr:row>
      <xdr:rowOff>0</xdr:rowOff>
    </xdr:to>
    <xdr:sp>
      <xdr:nvSpPr>
        <xdr:cNvPr id="363" name="Line 363"/>
        <xdr:cNvSpPr>
          <a:spLocks/>
        </xdr:cNvSpPr>
      </xdr:nvSpPr>
      <xdr:spPr>
        <a:xfrm flipH="1" flipV="1">
          <a:off x="2419350" y="68865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364" name="Line 364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635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53</xdr:row>
      <xdr:rowOff>38100</xdr:rowOff>
    </xdr:from>
    <xdr:to>
      <xdr:col>1</xdr:col>
      <xdr:colOff>2105025</xdr:colOff>
      <xdr:row>53</xdr:row>
      <xdr:rowOff>38100</xdr:rowOff>
    </xdr:to>
    <xdr:sp>
      <xdr:nvSpPr>
        <xdr:cNvPr id="365" name="Line 365"/>
        <xdr:cNvSpPr>
          <a:spLocks/>
        </xdr:cNvSpPr>
      </xdr:nvSpPr>
      <xdr:spPr>
        <a:xfrm>
          <a:off x="895350" y="6867525"/>
          <a:ext cx="1771650" cy="0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66" name="Line 366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67" name="Line 367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68" name="Line 368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69" name="Line 369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70" name="Line 370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71" name="Line 371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54</xdr:row>
      <xdr:rowOff>0</xdr:rowOff>
    </xdr:from>
    <xdr:to>
      <xdr:col>1</xdr:col>
      <xdr:colOff>2219325</xdr:colOff>
      <xdr:row>54</xdr:row>
      <xdr:rowOff>0</xdr:rowOff>
    </xdr:to>
    <xdr:sp>
      <xdr:nvSpPr>
        <xdr:cNvPr id="372" name="Line 373"/>
        <xdr:cNvSpPr>
          <a:spLocks/>
        </xdr:cNvSpPr>
      </xdr:nvSpPr>
      <xdr:spPr>
        <a:xfrm>
          <a:off x="1066800" y="6886575"/>
          <a:ext cx="1714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73" name="Line 375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74" name="Line 376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58</xdr:row>
      <xdr:rowOff>0</xdr:rowOff>
    </xdr:from>
    <xdr:to>
      <xdr:col>1</xdr:col>
      <xdr:colOff>2247900</xdr:colOff>
      <xdr:row>58</xdr:row>
      <xdr:rowOff>0</xdr:rowOff>
    </xdr:to>
    <xdr:sp>
      <xdr:nvSpPr>
        <xdr:cNvPr id="375" name="Line 377"/>
        <xdr:cNvSpPr>
          <a:spLocks/>
        </xdr:cNvSpPr>
      </xdr:nvSpPr>
      <xdr:spPr>
        <a:xfrm>
          <a:off x="1038225" y="7115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58</xdr:row>
      <xdr:rowOff>0</xdr:rowOff>
    </xdr:from>
    <xdr:to>
      <xdr:col>1</xdr:col>
      <xdr:colOff>1952625</xdr:colOff>
      <xdr:row>58</xdr:row>
      <xdr:rowOff>0</xdr:rowOff>
    </xdr:to>
    <xdr:sp>
      <xdr:nvSpPr>
        <xdr:cNvPr id="376" name="Line 378"/>
        <xdr:cNvSpPr>
          <a:spLocks/>
        </xdr:cNvSpPr>
      </xdr:nvSpPr>
      <xdr:spPr>
        <a:xfrm>
          <a:off x="752475" y="7115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58</xdr:row>
      <xdr:rowOff>0</xdr:rowOff>
    </xdr:from>
    <xdr:to>
      <xdr:col>1</xdr:col>
      <xdr:colOff>2219325</xdr:colOff>
      <xdr:row>58</xdr:row>
      <xdr:rowOff>0</xdr:rowOff>
    </xdr:to>
    <xdr:sp>
      <xdr:nvSpPr>
        <xdr:cNvPr id="377" name="Line 379"/>
        <xdr:cNvSpPr>
          <a:spLocks/>
        </xdr:cNvSpPr>
      </xdr:nvSpPr>
      <xdr:spPr>
        <a:xfrm>
          <a:off x="1066800" y="7115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378" name="Line 381"/>
        <xdr:cNvSpPr>
          <a:spLocks/>
        </xdr:cNvSpPr>
      </xdr:nvSpPr>
      <xdr:spPr>
        <a:xfrm>
          <a:off x="752475" y="13858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379" name="Line 382"/>
        <xdr:cNvSpPr>
          <a:spLocks/>
        </xdr:cNvSpPr>
      </xdr:nvSpPr>
      <xdr:spPr>
        <a:xfrm>
          <a:off x="1066800" y="1385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380" name="Line 383"/>
        <xdr:cNvSpPr>
          <a:spLocks/>
        </xdr:cNvSpPr>
      </xdr:nvSpPr>
      <xdr:spPr>
        <a:xfrm>
          <a:off x="1038225" y="1385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381" name="Line 384"/>
        <xdr:cNvSpPr>
          <a:spLocks/>
        </xdr:cNvSpPr>
      </xdr:nvSpPr>
      <xdr:spPr>
        <a:xfrm>
          <a:off x="4838700" y="1435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382" name="Line 385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383" name="Line 386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384" name="Line 387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385" name="Line 388"/>
        <xdr:cNvSpPr>
          <a:spLocks/>
        </xdr:cNvSpPr>
      </xdr:nvSpPr>
      <xdr:spPr>
        <a:xfrm>
          <a:off x="4838700" y="1435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386" name="Line 389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387" name="Line 390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388" name="Line 391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389" name="Line 392"/>
        <xdr:cNvSpPr>
          <a:spLocks/>
        </xdr:cNvSpPr>
      </xdr:nvSpPr>
      <xdr:spPr>
        <a:xfrm>
          <a:off x="752475" y="13858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390" name="Line 393"/>
        <xdr:cNvSpPr>
          <a:spLocks/>
        </xdr:cNvSpPr>
      </xdr:nvSpPr>
      <xdr:spPr>
        <a:xfrm>
          <a:off x="1066800" y="1385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391" name="Line 394"/>
        <xdr:cNvSpPr>
          <a:spLocks/>
        </xdr:cNvSpPr>
      </xdr:nvSpPr>
      <xdr:spPr>
        <a:xfrm>
          <a:off x="1038225" y="1385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392" name="Line 395"/>
        <xdr:cNvSpPr>
          <a:spLocks/>
        </xdr:cNvSpPr>
      </xdr:nvSpPr>
      <xdr:spPr>
        <a:xfrm>
          <a:off x="4838700" y="1435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393" name="Line 396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394" name="Line 397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395" name="Line 398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99</xdr:row>
      <xdr:rowOff>0</xdr:rowOff>
    </xdr:from>
    <xdr:to>
      <xdr:col>2</xdr:col>
      <xdr:colOff>0</xdr:colOff>
      <xdr:row>99</xdr:row>
      <xdr:rowOff>0</xdr:rowOff>
    </xdr:to>
    <xdr:sp>
      <xdr:nvSpPr>
        <xdr:cNvPr id="396" name="Line 399"/>
        <xdr:cNvSpPr>
          <a:spLocks/>
        </xdr:cNvSpPr>
      </xdr:nvSpPr>
      <xdr:spPr>
        <a:xfrm>
          <a:off x="4838700" y="14354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397" name="Line 400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398" name="Line 401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399" name="Line 402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400" name="Line 403"/>
        <xdr:cNvSpPr>
          <a:spLocks/>
        </xdr:cNvSpPr>
      </xdr:nvSpPr>
      <xdr:spPr>
        <a:xfrm>
          <a:off x="752475" y="13858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401" name="Line 404"/>
        <xdr:cNvSpPr>
          <a:spLocks/>
        </xdr:cNvSpPr>
      </xdr:nvSpPr>
      <xdr:spPr>
        <a:xfrm>
          <a:off x="1066800" y="1385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402" name="Line 405"/>
        <xdr:cNvSpPr>
          <a:spLocks/>
        </xdr:cNvSpPr>
      </xdr:nvSpPr>
      <xdr:spPr>
        <a:xfrm>
          <a:off x="1038225" y="1385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03" name="Line 406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04" name="Line 407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05" name="Line 408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06" name="Line 409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07" name="Line 410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08" name="Line 411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409" name="Line 412"/>
        <xdr:cNvSpPr>
          <a:spLocks/>
        </xdr:cNvSpPr>
      </xdr:nvSpPr>
      <xdr:spPr>
        <a:xfrm>
          <a:off x="752475" y="13858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410" name="Line 413"/>
        <xdr:cNvSpPr>
          <a:spLocks/>
        </xdr:cNvSpPr>
      </xdr:nvSpPr>
      <xdr:spPr>
        <a:xfrm>
          <a:off x="1066800" y="1385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411" name="Line 414"/>
        <xdr:cNvSpPr>
          <a:spLocks/>
        </xdr:cNvSpPr>
      </xdr:nvSpPr>
      <xdr:spPr>
        <a:xfrm>
          <a:off x="1038225" y="1385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12" name="Line 415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13" name="Line 416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14" name="Line 417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15" name="Line 418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16" name="Line 419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17" name="Line 420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418" name="Line 421"/>
        <xdr:cNvSpPr>
          <a:spLocks/>
        </xdr:cNvSpPr>
      </xdr:nvSpPr>
      <xdr:spPr>
        <a:xfrm>
          <a:off x="752475" y="13858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419" name="Line 422"/>
        <xdr:cNvSpPr>
          <a:spLocks/>
        </xdr:cNvSpPr>
      </xdr:nvSpPr>
      <xdr:spPr>
        <a:xfrm>
          <a:off x="1066800" y="1385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420" name="Line 423"/>
        <xdr:cNvSpPr>
          <a:spLocks/>
        </xdr:cNvSpPr>
      </xdr:nvSpPr>
      <xdr:spPr>
        <a:xfrm>
          <a:off x="1038225" y="1385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21" name="Line 424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22" name="Line 425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23" name="Line 426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24" name="Line 427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25" name="Line 428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26" name="Line 429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427" name="Line 430"/>
        <xdr:cNvSpPr>
          <a:spLocks/>
        </xdr:cNvSpPr>
      </xdr:nvSpPr>
      <xdr:spPr>
        <a:xfrm>
          <a:off x="752475" y="13858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428" name="Line 431"/>
        <xdr:cNvSpPr>
          <a:spLocks/>
        </xdr:cNvSpPr>
      </xdr:nvSpPr>
      <xdr:spPr>
        <a:xfrm>
          <a:off x="1066800" y="1385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429" name="Line 432"/>
        <xdr:cNvSpPr>
          <a:spLocks/>
        </xdr:cNvSpPr>
      </xdr:nvSpPr>
      <xdr:spPr>
        <a:xfrm>
          <a:off x="1038225" y="1385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30" name="Line 433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31" name="Line 434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32" name="Line 435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33" name="Line 436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34" name="Line 437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35" name="Line 438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436" name="Line 439"/>
        <xdr:cNvSpPr>
          <a:spLocks/>
        </xdr:cNvSpPr>
      </xdr:nvSpPr>
      <xdr:spPr>
        <a:xfrm>
          <a:off x="752475" y="13858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437" name="Line 440"/>
        <xdr:cNvSpPr>
          <a:spLocks/>
        </xdr:cNvSpPr>
      </xdr:nvSpPr>
      <xdr:spPr>
        <a:xfrm>
          <a:off x="1066800" y="1385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438" name="Line 441"/>
        <xdr:cNvSpPr>
          <a:spLocks/>
        </xdr:cNvSpPr>
      </xdr:nvSpPr>
      <xdr:spPr>
        <a:xfrm>
          <a:off x="1038225" y="1385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39" name="Line 442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40" name="Line 443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41" name="Line 444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42" name="Line 445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43" name="Line 446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44" name="Line 447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95</xdr:row>
      <xdr:rowOff>0</xdr:rowOff>
    </xdr:from>
    <xdr:to>
      <xdr:col>1</xdr:col>
      <xdr:colOff>1952625</xdr:colOff>
      <xdr:row>95</xdr:row>
      <xdr:rowOff>0</xdr:rowOff>
    </xdr:to>
    <xdr:sp>
      <xdr:nvSpPr>
        <xdr:cNvPr id="445" name="Line 448"/>
        <xdr:cNvSpPr>
          <a:spLocks/>
        </xdr:cNvSpPr>
      </xdr:nvSpPr>
      <xdr:spPr>
        <a:xfrm>
          <a:off x="752475" y="13858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95</xdr:row>
      <xdr:rowOff>0</xdr:rowOff>
    </xdr:from>
    <xdr:to>
      <xdr:col>1</xdr:col>
      <xdr:colOff>2219325</xdr:colOff>
      <xdr:row>95</xdr:row>
      <xdr:rowOff>0</xdr:rowOff>
    </xdr:to>
    <xdr:sp>
      <xdr:nvSpPr>
        <xdr:cNvPr id="446" name="Line 449"/>
        <xdr:cNvSpPr>
          <a:spLocks/>
        </xdr:cNvSpPr>
      </xdr:nvSpPr>
      <xdr:spPr>
        <a:xfrm>
          <a:off x="1066800" y="13858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95</xdr:row>
      <xdr:rowOff>0</xdr:rowOff>
    </xdr:from>
    <xdr:to>
      <xdr:col>1</xdr:col>
      <xdr:colOff>2247900</xdr:colOff>
      <xdr:row>95</xdr:row>
      <xdr:rowOff>0</xdr:rowOff>
    </xdr:to>
    <xdr:sp>
      <xdr:nvSpPr>
        <xdr:cNvPr id="447" name="Line 450"/>
        <xdr:cNvSpPr>
          <a:spLocks/>
        </xdr:cNvSpPr>
      </xdr:nvSpPr>
      <xdr:spPr>
        <a:xfrm>
          <a:off x="1038225" y="13858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48" name="Line 451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49" name="Line 452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50" name="Line 453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99</xdr:row>
      <xdr:rowOff>0</xdr:rowOff>
    </xdr:from>
    <xdr:to>
      <xdr:col>1</xdr:col>
      <xdr:colOff>1952625</xdr:colOff>
      <xdr:row>99</xdr:row>
      <xdr:rowOff>0</xdr:rowOff>
    </xdr:to>
    <xdr:sp>
      <xdr:nvSpPr>
        <xdr:cNvPr id="451" name="Line 454"/>
        <xdr:cNvSpPr>
          <a:spLocks/>
        </xdr:cNvSpPr>
      </xdr:nvSpPr>
      <xdr:spPr>
        <a:xfrm>
          <a:off x="752475" y="143541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99</xdr:row>
      <xdr:rowOff>0</xdr:rowOff>
    </xdr:from>
    <xdr:to>
      <xdr:col>1</xdr:col>
      <xdr:colOff>2219325</xdr:colOff>
      <xdr:row>99</xdr:row>
      <xdr:rowOff>0</xdr:rowOff>
    </xdr:to>
    <xdr:sp>
      <xdr:nvSpPr>
        <xdr:cNvPr id="452" name="Line 455"/>
        <xdr:cNvSpPr>
          <a:spLocks/>
        </xdr:cNvSpPr>
      </xdr:nvSpPr>
      <xdr:spPr>
        <a:xfrm>
          <a:off x="1066800" y="143541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99</xdr:row>
      <xdr:rowOff>0</xdr:rowOff>
    </xdr:from>
    <xdr:to>
      <xdr:col>1</xdr:col>
      <xdr:colOff>2247900</xdr:colOff>
      <xdr:row>99</xdr:row>
      <xdr:rowOff>0</xdr:rowOff>
    </xdr:to>
    <xdr:sp>
      <xdr:nvSpPr>
        <xdr:cNvPr id="453" name="Line 456"/>
        <xdr:cNvSpPr>
          <a:spLocks/>
        </xdr:cNvSpPr>
      </xdr:nvSpPr>
      <xdr:spPr>
        <a:xfrm>
          <a:off x="1038225" y="143541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" name="Line 1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3" name="Line 3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4" name="Line 4"/>
        <xdr:cNvSpPr>
          <a:spLocks/>
        </xdr:cNvSpPr>
      </xdr:nvSpPr>
      <xdr:spPr>
        <a:xfrm>
          <a:off x="47529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7" name="Line 7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8" name="Line 8"/>
        <xdr:cNvSpPr>
          <a:spLocks/>
        </xdr:cNvSpPr>
      </xdr:nvSpPr>
      <xdr:spPr>
        <a:xfrm>
          <a:off x="47529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9" name="Line 9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10" name="Line 10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11" name="Line 11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2" name="Line 12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3" name="Line 13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4" name="Line 14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5" name="Line 15"/>
        <xdr:cNvSpPr>
          <a:spLocks/>
        </xdr:cNvSpPr>
      </xdr:nvSpPr>
      <xdr:spPr>
        <a:xfrm>
          <a:off x="47529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16" name="Line 16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17" name="Line 17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18" name="Line 18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63</xdr:row>
      <xdr:rowOff>0</xdr:rowOff>
    </xdr:from>
    <xdr:to>
      <xdr:col>2</xdr:col>
      <xdr:colOff>0</xdr:colOff>
      <xdr:row>63</xdr:row>
      <xdr:rowOff>0</xdr:rowOff>
    </xdr:to>
    <xdr:sp>
      <xdr:nvSpPr>
        <xdr:cNvPr id="19" name="Line 19"/>
        <xdr:cNvSpPr>
          <a:spLocks/>
        </xdr:cNvSpPr>
      </xdr:nvSpPr>
      <xdr:spPr>
        <a:xfrm>
          <a:off x="4752975" y="786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0" name="Line 20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1" name="Line 21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2" name="Line 22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23" name="Line 23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24" name="Line 24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25" name="Line 25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6" name="Line 26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27" name="Line 27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28" name="Line 28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29" name="Line 29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30" name="Line 30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31" name="Line 31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32" name="Line 32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33" name="Line 33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34" name="Line 34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35" name="Line 35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36" name="Line 36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37" name="Line 37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38" name="Line 38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39" name="Line 39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40" name="Line 40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41" name="Line 41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42" name="Line 42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43" name="Line 43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44" name="Line 44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45" name="Line 45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46" name="Line 46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47" name="Line 47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48" name="Line 48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49" name="Line 49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50" name="Line 50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51" name="Line 51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52" name="Line 52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53" name="Line 53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54" name="Line 54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55" name="Line 55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56" name="Line 56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57" name="Line 57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58" name="Line 58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59" name="Line 59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60" name="Line 60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61" name="Line 61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62" name="Line 62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63" name="Line 63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64" name="Line 64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65" name="Line 65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66" name="Line 66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67" name="Line 67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68" name="Line 68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69" name="Line 69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70" name="Line 70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71" name="Line 71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72" name="Line 72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73" name="Line 73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63</xdr:row>
      <xdr:rowOff>0</xdr:rowOff>
    </xdr:from>
    <xdr:to>
      <xdr:col>1</xdr:col>
      <xdr:colOff>1952625</xdr:colOff>
      <xdr:row>63</xdr:row>
      <xdr:rowOff>0</xdr:rowOff>
    </xdr:to>
    <xdr:sp>
      <xdr:nvSpPr>
        <xdr:cNvPr id="74" name="Line 74"/>
        <xdr:cNvSpPr>
          <a:spLocks/>
        </xdr:cNvSpPr>
      </xdr:nvSpPr>
      <xdr:spPr>
        <a:xfrm>
          <a:off x="800100" y="7867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63</xdr:row>
      <xdr:rowOff>0</xdr:rowOff>
    </xdr:from>
    <xdr:to>
      <xdr:col>1</xdr:col>
      <xdr:colOff>2219325</xdr:colOff>
      <xdr:row>63</xdr:row>
      <xdr:rowOff>0</xdr:rowOff>
    </xdr:to>
    <xdr:sp>
      <xdr:nvSpPr>
        <xdr:cNvPr id="75" name="Line 75"/>
        <xdr:cNvSpPr>
          <a:spLocks/>
        </xdr:cNvSpPr>
      </xdr:nvSpPr>
      <xdr:spPr>
        <a:xfrm>
          <a:off x="1114425" y="7867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63</xdr:row>
      <xdr:rowOff>0</xdr:rowOff>
    </xdr:from>
    <xdr:to>
      <xdr:col>1</xdr:col>
      <xdr:colOff>2247900</xdr:colOff>
      <xdr:row>63</xdr:row>
      <xdr:rowOff>0</xdr:rowOff>
    </xdr:to>
    <xdr:sp>
      <xdr:nvSpPr>
        <xdr:cNvPr id="76" name="Line 76"/>
        <xdr:cNvSpPr>
          <a:spLocks/>
        </xdr:cNvSpPr>
      </xdr:nvSpPr>
      <xdr:spPr>
        <a:xfrm>
          <a:off x="1085850" y="7867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77" name="Line 77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78" name="Line 78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79" name="Line 79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0" name="Line 80"/>
        <xdr:cNvSpPr>
          <a:spLocks/>
        </xdr:cNvSpPr>
      </xdr:nvSpPr>
      <xdr:spPr>
        <a:xfrm>
          <a:off x="4752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81" name="Line 81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82" name="Line 82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83" name="Line 83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84" name="Line 84"/>
        <xdr:cNvSpPr>
          <a:spLocks/>
        </xdr:cNvSpPr>
      </xdr:nvSpPr>
      <xdr:spPr>
        <a:xfrm>
          <a:off x="4752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85" name="Line 85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86" name="Line 86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87" name="Line 87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88" name="Line 88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89" name="Line 89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90" name="Line 90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1" name="Line 91"/>
        <xdr:cNvSpPr>
          <a:spLocks/>
        </xdr:cNvSpPr>
      </xdr:nvSpPr>
      <xdr:spPr>
        <a:xfrm>
          <a:off x="4752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92" name="Line 92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93" name="Line 93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94" name="Line 94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95" name="Line 95"/>
        <xdr:cNvSpPr>
          <a:spLocks/>
        </xdr:cNvSpPr>
      </xdr:nvSpPr>
      <xdr:spPr>
        <a:xfrm>
          <a:off x="4752975" y="8143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96" name="Line 96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97" name="Line 97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98" name="Line 98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99" name="Line 99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00" name="Line 100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01" name="Line 101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02" name="Line 102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03" name="Line 103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04" name="Line 104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05" name="Line 105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06" name="Line 106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07" name="Line 107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08" name="Line 108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09" name="Line 109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10" name="Line 110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11" name="Line 111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12" name="Line 112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13" name="Line 113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14" name="Line 114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15" name="Line 115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16" name="Line 116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17" name="Line 117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18" name="Line 118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19" name="Line 119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20" name="Line 120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21" name="Line 121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22" name="Line 122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23" name="Line 123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24" name="Line 124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25" name="Line 125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26" name="Line 126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27" name="Line 127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28" name="Line 128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29" name="Line 129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30" name="Line 130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31" name="Line 131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32" name="Line 132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33" name="Line 133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34" name="Line 134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35" name="Line 135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36" name="Line 136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37" name="Line 137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38" name="Line 138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39" name="Line 139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40" name="Line 140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41" name="Line 141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42" name="Line 142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43" name="Line 143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59</xdr:row>
      <xdr:rowOff>0</xdr:rowOff>
    </xdr:from>
    <xdr:to>
      <xdr:col>1</xdr:col>
      <xdr:colOff>1952625</xdr:colOff>
      <xdr:row>59</xdr:row>
      <xdr:rowOff>0</xdr:rowOff>
    </xdr:to>
    <xdr:sp>
      <xdr:nvSpPr>
        <xdr:cNvPr id="144" name="Line 144"/>
        <xdr:cNvSpPr>
          <a:spLocks/>
        </xdr:cNvSpPr>
      </xdr:nvSpPr>
      <xdr:spPr>
        <a:xfrm>
          <a:off x="800100" y="7105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59</xdr:row>
      <xdr:rowOff>0</xdr:rowOff>
    </xdr:from>
    <xdr:to>
      <xdr:col>1</xdr:col>
      <xdr:colOff>2219325</xdr:colOff>
      <xdr:row>59</xdr:row>
      <xdr:rowOff>0</xdr:rowOff>
    </xdr:to>
    <xdr:sp>
      <xdr:nvSpPr>
        <xdr:cNvPr id="145" name="Line 145"/>
        <xdr:cNvSpPr>
          <a:spLocks/>
        </xdr:cNvSpPr>
      </xdr:nvSpPr>
      <xdr:spPr>
        <a:xfrm>
          <a:off x="1114425" y="7105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59</xdr:row>
      <xdr:rowOff>0</xdr:rowOff>
    </xdr:from>
    <xdr:to>
      <xdr:col>1</xdr:col>
      <xdr:colOff>2247900</xdr:colOff>
      <xdr:row>59</xdr:row>
      <xdr:rowOff>0</xdr:rowOff>
    </xdr:to>
    <xdr:sp>
      <xdr:nvSpPr>
        <xdr:cNvPr id="146" name="Line 146"/>
        <xdr:cNvSpPr>
          <a:spLocks/>
        </xdr:cNvSpPr>
      </xdr:nvSpPr>
      <xdr:spPr>
        <a:xfrm>
          <a:off x="1085850" y="7105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47" name="Line 147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48" name="Line 148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49" name="Line 149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65</xdr:row>
      <xdr:rowOff>0</xdr:rowOff>
    </xdr:from>
    <xdr:to>
      <xdr:col>1</xdr:col>
      <xdr:colOff>1952625</xdr:colOff>
      <xdr:row>65</xdr:row>
      <xdr:rowOff>0</xdr:rowOff>
    </xdr:to>
    <xdr:sp>
      <xdr:nvSpPr>
        <xdr:cNvPr id="150" name="Line 150"/>
        <xdr:cNvSpPr>
          <a:spLocks/>
        </xdr:cNvSpPr>
      </xdr:nvSpPr>
      <xdr:spPr>
        <a:xfrm>
          <a:off x="800100" y="8143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65</xdr:row>
      <xdr:rowOff>0</xdr:rowOff>
    </xdr:from>
    <xdr:to>
      <xdr:col>1</xdr:col>
      <xdr:colOff>2219325</xdr:colOff>
      <xdr:row>65</xdr:row>
      <xdr:rowOff>0</xdr:rowOff>
    </xdr:to>
    <xdr:sp>
      <xdr:nvSpPr>
        <xdr:cNvPr id="151" name="Line 151"/>
        <xdr:cNvSpPr>
          <a:spLocks/>
        </xdr:cNvSpPr>
      </xdr:nvSpPr>
      <xdr:spPr>
        <a:xfrm>
          <a:off x="1114425" y="8143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65</xdr:row>
      <xdr:rowOff>0</xdr:rowOff>
    </xdr:from>
    <xdr:to>
      <xdr:col>1</xdr:col>
      <xdr:colOff>2247900</xdr:colOff>
      <xdr:row>65</xdr:row>
      <xdr:rowOff>0</xdr:rowOff>
    </xdr:to>
    <xdr:sp>
      <xdr:nvSpPr>
        <xdr:cNvPr id="152" name="Line 152"/>
        <xdr:cNvSpPr>
          <a:spLocks/>
        </xdr:cNvSpPr>
      </xdr:nvSpPr>
      <xdr:spPr>
        <a:xfrm>
          <a:off x="1085850" y="8143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85</xdr:row>
      <xdr:rowOff>0</xdr:rowOff>
    </xdr:from>
    <xdr:to>
      <xdr:col>1</xdr:col>
      <xdr:colOff>1952625</xdr:colOff>
      <xdr:row>85</xdr:row>
      <xdr:rowOff>0</xdr:rowOff>
    </xdr:to>
    <xdr:sp>
      <xdr:nvSpPr>
        <xdr:cNvPr id="153" name="Line 153"/>
        <xdr:cNvSpPr>
          <a:spLocks/>
        </xdr:cNvSpPr>
      </xdr:nvSpPr>
      <xdr:spPr>
        <a:xfrm>
          <a:off x="800100" y="11487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85</xdr:row>
      <xdr:rowOff>0</xdr:rowOff>
    </xdr:from>
    <xdr:to>
      <xdr:col>1</xdr:col>
      <xdr:colOff>2219325</xdr:colOff>
      <xdr:row>85</xdr:row>
      <xdr:rowOff>0</xdr:rowOff>
    </xdr:to>
    <xdr:sp>
      <xdr:nvSpPr>
        <xdr:cNvPr id="154" name="Line 154"/>
        <xdr:cNvSpPr>
          <a:spLocks/>
        </xdr:cNvSpPr>
      </xdr:nvSpPr>
      <xdr:spPr>
        <a:xfrm>
          <a:off x="1114425" y="11487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85</xdr:row>
      <xdr:rowOff>0</xdr:rowOff>
    </xdr:from>
    <xdr:to>
      <xdr:col>1</xdr:col>
      <xdr:colOff>2247900</xdr:colOff>
      <xdr:row>85</xdr:row>
      <xdr:rowOff>0</xdr:rowOff>
    </xdr:to>
    <xdr:sp>
      <xdr:nvSpPr>
        <xdr:cNvPr id="155" name="Line 155"/>
        <xdr:cNvSpPr>
          <a:spLocks/>
        </xdr:cNvSpPr>
      </xdr:nvSpPr>
      <xdr:spPr>
        <a:xfrm>
          <a:off x="1085850" y="11487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156" name="Line 156"/>
        <xdr:cNvSpPr>
          <a:spLocks/>
        </xdr:cNvSpPr>
      </xdr:nvSpPr>
      <xdr:spPr>
        <a:xfrm>
          <a:off x="475297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57" name="Line 157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158" name="Line 158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159" name="Line 159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160" name="Line 160"/>
        <xdr:cNvSpPr>
          <a:spLocks/>
        </xdr:cNvSpPr>
      </xdr:nvSpPr>
      <xdr:spPr>
        <a:xfrm>
          <a:off x="475297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61" name="Line 161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162" name="Line 162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163" name="Line 163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85</xdr:row>
      <xdr:rowOff>0</xdr:rowOff>
    </xdr:from>
    <xdr:to>
      <xdr:col>1</xdr:col>
      <xdr:colOff>1952625</xdr:colOff>
      <xdr:row>85</xdr:row>
      <xdr:rowOff>0</xdr:rowOff>
    </xdr:to>
    <xdr:sp>
      <xdr:nvSpPr>
        <xdr:cNvPr id="164" name="Line 164"/>
        <xdr:cNvSpPr>
          <a:spLocks/>
        </xdr:cNvSpPr>
      </xdr:nvSpPr>
      <xdr:spPr>
        <a:xfrm>
          <a:off x="800100" y="11487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85</xdr:row>
      <xdr:rowOff>0</xdr:rowOff>
    </xdr:from>
    <xdr:to>
      <xdr:col>1</xdr:col>
      <xdr:colOff>2219325</xdr:colOff>
      <xdr:row>85</xdr:row>
      <xdr:rowOff>0</xdr:rowOff>
    </xdr:to>
    <xdr:sp>
      <xdr:nvSpPr>
        <xdr:cNvPr id="165" name="Line 165"/>
        <xdr:cNvSpPr>
          <a:spLocks/>
        </xdr:cNvSpPr>
      </xdr:nvSpPr>
      <xdr:spPr>
        <a:xfrm>
          <a:off x="1114425" y="11487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85</xdr:row>
      <xdr:rowOff>0</xdr:rowOff>
    </xdr:from>
    <xdr:to>
      <xdr:col>1</xdr:col>
      <xdr:colOff>2247900</xdr:colOff>
      <xdr:row>85</xdr:row>
      <xdr:rowOff>0</xdr:rowOff>
    </xdr:to>
    <xdr:sp>
      <xdr:nvSpPr>
        <xdr:cNvPr id="166" name="Line 166"/>
        <xdr:cNvSpPr>
          <a:spLocks/>
        </xdr:cNvSpPr>
      </xdr:nvSpPr>
      <xdr:spPr>
        <a:xfrm>
          <a:off x="1085850" y="11487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167" name="Line 167"/>
        <xdr:cNvSpPr>
          <a:spLocks/>
        </xdr:cNvSpPr>
      </xdr:nvSpPr>
      <xdr:spPr>
        <a:xfrm>
          <a:off x="475297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68" name="Line 168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169" name="Line 169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170" name="Line 170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89</xdr:row>
      <xdr:rowOff>0</xdr:rowOff>
    </xdr:from>
    <xdr:to>
      <xdr:col>2</xdr:col>
      <xdr:colOff>0</xdr:colOff>
      <xdr:row>89</xdr:row>
      <xdr:rowOff>0</xdr:rowOff>
    </xdr:to>
    <xdr:sp>
      <xdr:nvSpPr>
        <xdr:cNvPr id="171" name="Line 171"/>
        <xdr:cNvSpPr>
          <a:spLocks/>
        </xdr:cNvSpPr>
      </xdr:nvSpPr>
      <xdr:spPr>
        <a:xfrm>
          <a:off x="4752975" y="12096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72" name="Line 172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173" name="Line 173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174" name="Line 174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85</xdr:row>
      <xdr:rowOff>0</xdr:rowOff>
    </xdr:from>
    <xdr:to>
      <xdr:col>1</xdr:col>
      <xdr:colOff>1952625</xdr:colOff>
      <xdr:row>85</xdr:row>
      <xdr:rowOff>0</xdr:rowOff>
    </xdr:to>
    <xdr:sp>
      <xdr:nvSpPr>
        <xdr:cNvPr id="175" name="Line 175"/>
        <xdr:cNvSpPr>
          <a:spLocks/>
        </xdr:cNvSpPr>
      </xdr:nvSpPr>
      <xdr:spPr>
        <a:xfrm>
          <a:off x="800100" y="11487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85</xdr:row>
      <xdr:rowOff>0</xdr:rowOff>
    </xdr:from>
    <xdr:to>
      <xdr:col>1</xdr:col>
      <xdr:colOff>2219325</xdr:colOff>
      <xdr:row>85</xdr:row>
      <xdr:rowOff>0</xdr:rowOff>
    </xdr:to>
    <xdr:sp>
      <xdr:nvSpPr>
        <xdr:cNvPr id="176" name="Line 176"/>
        <xdr:cNvSpPr>
          <a:spLocks/>
        </xdr:cNvSpPr>
      </xdr:nvSpPr>
      <xdr:spPr>
        <a:xfrm>
          <a:off x="1114425" y="11487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85</xdr:row>
      <xdr:rowOff>0</xdr:rowOff>
    </xdr:from>
    <xdr:to>
      <xdr:col>1</xdr:col>
      <xdr:colOff>2247900</xdr:colOff>
      <xdr:row>85</xdr:row>
      <xdr:rowOff>0</xdr:rowOff>
    </xdr:to>
    <xdr:sp>
      <xdr:nvSpPr>
        <xdr:cNvPr id="177" name="Line 177"/>
        <xdr:cNvSpPr>
          <a:spLocks/>
        </xdr:cNvSpPr>
      </xdr:nvSpPr>
      <xdr:spPr>
        <a:xfrm>
          <a:off x="1085850" y="11487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78" name="Line 178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179" name="Line 179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180" name="Line 180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81" name="Line 181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182" name="Line 182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183" name="Line 183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85</xdr:row>
      <xdr:rowOff>0</xdr:rowOff>
    </xdr:from>
    <xdr:to>
      <xdr:col>1</xdr:col>
      <xdr:colOff>1952625</xdr:colOff>
      <xdr:row>85</xdr:row>
      <xdr:rowOff>0</xdr:rowOff>
    </xdr:to>
    <xdr:sp>
      <xdr:nvSpPr>
        <xdr:cNvPr id="184" name="Line 184"/>
        <xdr:cNvSpPr>
          <a:spLocks/>
        </xdr:cNvSpPr>
      </xdr:nvSpPr>
      <xdr:spPr>
        <a:xfrm>
          <a:off x="800100" y="11487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85</xdr:row>
      <xdr:rowOff>0</xdr:rowOff>
    </xdr:from>
    <xdr:to>
      <xdr:col>1</xdr:col>
      <xdr:colOff>2219325</xdr:colOff>
      <xdr:row>85</xdr:row>
      <xdr:rowOff>0</xdr:rowOff>
    </xdr:to>
    <xdr:sp>
      <xdr:nvSpPr>
        <xdr:cNvPr id="185" name="Line 185"/>
        <xdr:cNvSpPr>
          <a:spLocks/>
        </xdr:cNvSpPr>
      </xdr:nvSpPr>
      <xdr:spPr>
        <a:xfrm>
          <a:off x="1114425" y="11487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85</xdr:row>
      <xdr:rowOff>0</xdr:rowOff>
    </xdr:from>
    <xdr:to>
      <xdr:col>1</xdr:col>
      <xdr:colOff>2247900</xdr:colOff>
      <xdr:row>85</xdr:row>
      <xdr:rowOff>0</xdr:rowOff>
    </xdr:to>
    <xdr:sp>
      <xdr:nvSpPr>
        <xdr:cNvPr id="186" name="Line 186"/>
        <xdr:cNvSpPr>
          <a:spLocks/>
        </xdr:cNvSpPr>
      </xdr:nvSpPr>
      <xdr:spPr>
        <a:xfrm>
          <a:off x="1085850" y="11487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87" name="Line 187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188" name="Line 188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189" name="Line 189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90" name="Line 190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191" name="Line 191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192" name="Line 192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85</xdr:row>
      <xdr:rowOff>0</xdr:rowOff>
    </xdr:from>
    <xdr:to>
      <xdr:col>1</xdr:col>
      <xdr:colOff>1952625</xdr:colOff>
      <xdr:row>85</xdr:row>
      <xdr:rowOff>0</xdr:rowOff>
    </xdr:to>
    <xdr:sp>
      <xdr:nvSpPr>
        <xdr:cNvPr id="193" name="Line 193"/>
        <xdr:cNvSpPr>
          <a:spLocks/>
        </xdr:cNvSpPr>
      </xdr:nvSpPr>
      <xdr:spPr>
        <a:xfrm>
          <a:off x="800100" y="11487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85</xdr:row>
      <xdr:rowOff>0</xdr:rowOff>
    </xdr:from>
    <xdr:to>
      <xdr:col>1</xdr:col>
      <xdr:colOff>2219325</xdr:colOff>
      <xdr:row>85</xdr:row>
      <xdr:rowOff>0</xdr:rowOff>
    </xdr:to>
    <xdr:sp>
      <xdr:nvSpPr>
        <xdr:cNvPr id="194" name="Line 194"/>
        <xdr:cNvSpPr>
          <a:spLocks/>
        </xdr:cNvSpPr>
      </xdr:nvSpPr>
      <xdr:spPr>
        <a:xfrm>
          <a:off x="1114425" y="11487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85</xdr:row>
      <xdr:rowOff>0</xdr:rowOff>
    </xdr:from>
    <xdr:to>
      <xdr:col>1</xdr:col>
      <xdr:colOff>2247900</xdr:colOff>
      <xdr:row>85</xdr:row>
      <xdr:rowOff>0</xdr:rowOff>
    </xdr:to>
    <xdr:sp>
      <xdr:nvSpPr>
        <xdr:cNvPr id="195" name="Line 195"/>
        <xdr:cNvSpPr>
          <a:spLocks/>
        </xdr:cNvSpPr>
      </xdr:nvSpPr>
      <xdr:spPr>
        <a:xfrm>
          <a:off x="1085850" y="11487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96" name="Line 196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197" name="Line 197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198" name="Line 198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199" name="Line 199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200" name="Line 200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201" name="Line 201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85</xdr:row>
      <xdr:rowOff>0</xdr:rowOff>
    </xdr:from>
    <xdr:to>
      <xdr:col>1</xdr:col>
      <xdr:colOff>1952625</xdr:colOff>
      <xdr:row>85</xdr:row>
      <xdr:rowOff>0</xdr:rowOff>
    </xdr:to>
    <xdr:sp>
      <xdr:nvSpPr>
        <xdr:cNvPr id="202" name="Line 202"/>
        <xdr:cNvSpPr>
          <a:spLocks/>
        </xdr:cNvSpPr>
      </xdr:nvSpPr>
      <xdr:spPr>
        <a:xfrm>
          <a:off x="800100" y="11487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85</xdr:row>
      <xdr:rowOff>0</xdr:rowOff>
    </xdr:from>
    <xdr:to>
      <xdr:col>1</xdr:col>
      <xdr:colOff>2219325</xdr:colOff>
      <xdr:row>85</xdr:row>
      <xdr:rowOff>0</xdr:rowOff>
    </xdr:to>
    <xdr:sp>
      <xdr:nvSpPr>
        <xdr:cNvPr id="203" name="Line 203"/>
        <xdr:cNvSpPr>
          <a:spLocks/>
        </xdr:cNvSpPr>
      </xdr:nvSpPr>
      <xdr:spPr>
        <a:xfrm>
          <a:off x="1114425" y="11487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85</xdr:row>
      <xdr:rowOff>0</xdr:rowOff>
    </xdr:from>
    <xdr:to>
      <xdr:col>1</xdr:col>
      <xdr:colOff>2247900</xdr:colOff>
      <xdr:row>85</xdr:row>
      <xdr:rowOff>0</xdr:rowOff>
    </xdr:to>
    <xdr:sp>
      <xdr:nvSpPr>
        <xdr:cNvPr id="204" name="Line 204"/>
        <xdr:cNvSpPr>
          <a:spLocks/>
        </xdr:cNvSpPr>
      </xdr:nvSpPr>
      <xdr:spPr>
        <a:xfrm>
          <a:off x="1085850" y="11487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205" name="Line 205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206" name="Line 206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207" name="Line 207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208" name="Line 208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209" name="Line 209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210" name="Line 210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85</xdr:row>
      <xdr:rowOff>0</xdr:rowOff>
    </xdr:from>
    <xdr:to>
      <xdr:col>1</xdr:col>
      <xdr:colOff>1952625</xdr:colOff>
      <xdr:row>85</xdr:row>
      <xdr:rowOff>0</xdr:rowOff>
    </xdr:to>
    <xdr:sp>
      <xdr:nvSpPr>
        <xdr:cNvPr id="211" name="Line 211"/>
        <xdr:cNvSpPr>
          <a:spLocks/>
        </xdr:cNvSpPr>
      </xdr:nvSpPr>
      <xdr:spPr>
        <a:xfrm>
          <a:off x="800100" y="11487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85</xdr:row>
      <xdr:rowOff>0</xdr:rowOff>
    </xdr:from>
    <xdr:to>
      <xdr:col>1</xdr:col>
      <xdr:colOff>2219325</xdr:colOff>
      <xdr:row>85</xdr:row>
      <xdr:rowOff>0</xdr:rowOff>
    </xdr:to>
    <xdr:sp>
      <xdr:nvSpPr>
        <xdr:cNvPr id="212" name="Line 212"/>
        <xdr:cNvSpPr>
          <a:spLocks/>
        </xdr:cNvSpPr>
      </xdr:nvSpPr>
      <xdr:spPr>
        <a:xfrm>
          <a:off x="1114425" y="11487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85</xdr:row>
      <xdr:rowOff>0</xdr:rowOff>
    </xdr:from>
    <xdr:to>
      <xdr:col>1</xdr:col>
      <xdr:colOff>2247900</xdr:colOff>
      <xdr:row>85</xdr:row>
      <xdr:rowOff>0</xdr:rowOff>
    </xdr:to>
    <xdr:sp>
      <xdr:nvSpPr>
        <xdr:cNvPr id="213" name="Line 213"/>
        <xdr:cNvSpPr>
          <a:spLocks/>
        </xdr:cNvSpPr>
      </xdr:nvSpPr>
      <xdr:spPr>
        <a:xfrm>
          <a:off x="1085850" y="11487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214" name="Line 214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215" name="Line 215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216" name="Line 216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217" name="Line 217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218" name="Line 218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219" name="Line 219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85</xdr:row>
      <xdr:rowOff>0</xdr:rowOff>
    </xdr:from>
    <xdr:to>
      <xdr:col>1</xdr:col>
      <xdr:colOff>1952625</xdr:colOff>
      <xdr:row>85</xdr:row>
      <xdr:rowOff>0</xdr:rowOff>
    </xdr:to>
    <xdr:sp>
      <xdr:nvSpPr>
        <xdr:cNvPr id="220" name="Line 220"/>
        <xdr:cNvSpPr>
          <a:spLocks/>
        </xdr:cNvSpPr>
      </xdr:nvSpPr>
      <xdr:spPr>
        <a:xfrm>
          <a:off x="800100" y="114871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85</xdr:row>
      <xdr:rowOff>0</xdr:rowOff>
    </xdr:from>
    <xdr:to>
      <xdr:col>1</xdr:col>
      <xdr:colOff>2219325</xdr:colOff>
      <xdr:row>85</xdr:row>
      <xdr:rowOff>0</xdr:rowOff>
    </xdr:to>
    <xdr:sp>
      <xdr:nvSpPr>
        <xdr:cNvPr id="221" name="Line 221"/>
        <xdr:cNvSpPr>
          <a:spLocks/>
        </xdr:cNvSpPr>
      </xdr:nvSpPr>
      <xdr:spPr>
        <a:xfrm>
          <a:off x="1114425" y="114871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85</xdr:row>
      <xdr:rowOff>0</xdr:rowOff>
    </xdr:from>
    <xdr:to>
      <xdr:col>1</xdr:col>
      <xdr:colOff>2247900</xdr:colOff>
      <xdr:row>85</xdr:row>
      <xdr:rowOff>0</xdr:rowOff>
    </xdr:to>
    <xdr:sp>
      <xdr:nvSpPr>
        <xdr:cNvPr id="222" name="Line 222"/>
        <xdr:cNvSpPr>
          <a:spLocks/>
        </xdr:cNvSpPr>
      </xdr:nvSpPr>
      <xdr:spPr>
        <a:xfrm>
          <a:off x="1085850" y="114871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223" name="Line 223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224" name="Line 224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225" name="Line 225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89</xdr:row>
      <xdr:rowOff>0</xdr:rowOff>
    </xdr:from>
    <xdr:to>
      <xdr:col>1</xdr:col>
      <xdr:colOff>1952625</xdr:colOff>
      <xdr:row>89</xdr:row>
      <xdr:rowOff>0</xdr:rowOff>
    </xdr:to>
    <xdr:sp>
      <xdr:nvSpPr>
        <xdr:cNvPr id="226" name="Line 226"/>
        <xdr:cNvSpPr>
          <a:spLocks/>
        </xdr:cNvSpPr>
      </xdr:nvSpPr>
      <xdr:spPr>
        <a:xfrm>
          <a:off x="800100" y="120967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89</xdr:row>
      <xdr:rowOff>0</xdr:rowOff>
    </xdr:from>
    <xdr:to>
      <xdr:col>1</xdr:col>
      <xdr:colOff>2219325</xdr:colOff>
      <xdr:row>89</xdr:row>
      <xdr:rowOff>0</xdr:rowOff>
    </xdr:to>
    <xdr:sp>
      <xdr:nvSpPr>
        <xdr:cNvPr id="227" name="Line 227"/>
        <xdr:cNvSpPr>
          <a:spLocks/>
        </xdr:cNvSpPr>
      </xdr:nvSpPr>
      <xdr:spPr>
        <a:xfrm>
          <a:off x="1114425" y="120967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89</xdr:row>
      <xdr:rowOff>0</xdr:rowOff>
    </xdr:from>
    <xdr:to>
      <xdr:col>1</xdr:col>
      <xdr:colOff>2247900</xdr:colOff>
      <xdr:row>89</xdr:row>
      <xdr:rowOff>0</xdr:rowOff>
    </xdr:to>
    <xdr:sp>
      <xdr:nvSpPr>
        <xdr:cNvPr id="228" name="Line 228"/>
        <xdr:cNvSpPr>
          <a:spLocks/>
        </xdr:cNvSpPr>
      </xdr:nvSpPr>
      <xdr:spPr>
        <a:xfrm>
          <a:off x="1085850" y="120967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5148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828675" y="5257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143000" y="5257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2247900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114425" y="5257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45148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828675" y="5257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1143000" y="5257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2247900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1114425" y="5257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5148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828675" y="5257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1143000" y="5257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2247900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1114425" y="5257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4514850" y="5257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828675" y="5257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1143000" y="5257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29</xdr:row>
      <xdr:rowOff>0</xdr:rowOff>
    </xdr:from>
    <xdr:to>
      <xdr:col>1</xdr:col>
      <xdr:colOff>2247900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1114425" y="5257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>
          <a:off x="4514850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>
          <a:off x="828675" y="7658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>
          <a:off x="1143000" y="7658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>
          <a:off x="1114425" y="7658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" name="Line 21"/>
        <xdr:cNvSpPr>
          <a:spLocks/>
        </xdr:cNvSpPr>
      </xdr:nvSpPr>
      <xdr:spPr>
        <a:xfrm>
          <a:off x="4514850" y="7658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2" name="Line 22"/>
        <xdr:cNvSpPr>
          <a:spLocks/>
        </xdr:cNvSpPr>
      </xdr:nvSpPr>
      <xdr:spPr>
        <a:xfrm>
          <a:off x="828675" y="76581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3" name="Line 23"/>
        <xdr:cNvSpPr>
          <a:spLocks/>
        </xdr:cNvSpPr>
      </xdr:nvSpPr>
      <xdr:spPr>
        <a:xfrm>
          <a:off x="1143000" y="76581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24" name="Line 24"/>
        <xdr:cNvSpPr>
          <a:spLocks/>
        </xdr:cNvSpPr>
      </xdr:nvSpPr>
      <xdr:spPr>
        <a:xfrm>
          <a:off x="1114425" y="76581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29"/>
  <sheetViews>
    <sheetView zoomScalePageLayoutView="0" workbookViewId="0" topLeftCell="A61">
      <selection activeCell="E64" sqref="E64"/>
    </sheetView>
  </sheetViews>
  <sheetFormatPr defaultColWidth="9.140625" defaultRowHeight="12.75"/>
  <cols>
    <col min="2" max="2" width="57.57421875" style="0" customWidth="1"/>
    <col min="3" max="3" width="14.00390625" style="0" customWidth="1"/>
  </cols>
  <sheetData>
    <row r="1" spans="1:3" ht="12.75">
      <c r="A1" s="101" t="s">
        <v>52</v>
      </c>
      <c r="B1" s="102"/>
      <c r="C1" s="103"/>
    </row>
    <row r="2" spans="1:3" s="82" customFormat="1" ht="17.25" customHeight="1">
      <c r="A2" s="232" t="s">
        <v>41</v>
      </c>
      <c r="B2" s="233"/>
      <c r="C2" s="234"/>
    </row>
    <row r="3" spans="1:3" s="82" customFormat="1" ht="17.25" customHeight="1">
      <c r="A3" s="216"/>
      <c r="B3" s="191" t="s">
        <v>58</v>
      </c>
      <c r="C3" s="235"/>
    </row>
    <row r="4" spans="1:3" s="92" customFormat="1" ht="47.25" customHeight="1">
      <c r="A4" s="231" t="s">
        <v>42</v>
      </c>
      <c r="B4" s="94" t="s">
        <v>83</v>
      </c>
      <c r="C4" s="105" t="s">
        <v>56</v>
      </c>
    </row>
    <row r="5" spans="1:6" s="92" customFormat="1" ht="10.5" customHeight="1" thickBot="1">
      <c r="A5" s="236">
        <v>1</v>
      </c>
      <c r="B5" s="236">
        <v>2</v>
      </c>
      <c r="C5" s="236">
        <v>3</v>
      </c>
      <c r="F5" s="93"/>
    </row>
    <row r="6" spans="1:3" ht="6.75" customHeight="1" thickTop="1">
      <c r="A6" s="31"/>
      <c r="B6" s="32"/>
      <c r="C6" s="33"/>
    </row>
    <row r="7" spans="1:3" s="92" customFormat="1" ht="19.5" customHeight="1">
      <c r="A7" s="89"/>
      <c r="B7" s="90" t="s">
        <v>15</v>
      </c>
      <c r="C7" s="91">
        <f>C8</f>
        <v>0</v>
      </c>
    </row>
    <row r="8" spans="1:3" ht="13.5" customHeight="1">
      <c r="A8" s="34">
        <v>3</v>
      </c>
      <c r="B8" s="35" t="s">
        <v>17</v>
      </c>
      <c r="C8" s="36">
        <f>C9+C12+C20</f>
        <v>0</v>
      </c>
    </row>
    <row r="9" spans="1:3" ht="12.75" customHeight="1" thickBot="1">
      <c r="A9" s="37" t="s">
        <v>11</v>
      </c>
      <c r="B9" s="38" t="s">
        <v>23</v>
      </c>
      <c r="C9" s="39">
        <f>SUM(C10:C11)</f>
        <v>0</v>
      </c>
    </row>
    <row r="10" spans="1:3" ht="6" customHeight="1" thickTop="1">
      <c r="A10" s="40"/>
      <c r="B10" s="41" t="s">
        <v>25</v>
      </c>
      <c r="C10" s="42"/>
    </row>
    <row r="11" spans="1:3" ht="6" customHeight="1">
      <c r="A11" s="43"/>
      <c r="B11" s="44"/>
      <c r="C11" s="45"/>
    </row>
    <row r="12" spans="1:3" ht="12.75" customHeight="1" thickBot="1">
      <c r="A12" s="46">
        <v>3232</v>
      </c>
      <c r="B12" s="73" t="s">
        <v>12</v>
      </c>
      <c r="C12" s="39">
        <f>SUM(C13:C18)</f>
        <v>0</v>
      </c>
    </row>
    <row r="13" spans="1:3" ht="15" customHeight="1" thickTop="1">
      <c r="A13" s="74"/>
      <c r="B13" s="137" t="s">
        <v>49</v>
      </c>
      <c r="C13" s="42"/>
    </row>
    <row r="14" spans="1:3" ht="3" customHeight="1">
      <c r="A14" s="74"/>
      <c r="B14" s="134"/>
      <c r="C14" s="79"/>
    </row>
    <row r="15" spans="1:3" ht="3" customHeight="1">
      <c r="A15" s="74"/>
      <c r="B15" s="106"/>
      <c r="C15" s="79"/>
    </row>
    <row r="16" spans="1:3" ht="3" customHeight="1">
      <c r="A16" s="48"/>
      <c r="B16" s="78"/>
      <c r="C16" s="79"/>
    </row>
    <row r="17" spans="1:3" ht="3" customHeight="1">
      <c r="A17" s="75"/>
      <c r="B17" s="78"/>
      <c r="C17" s="79"/>
    </row>
    <row r="18" spans="1:3" ht="15.75" customHeight="1" thickBot="1">
      <c r="A18" s="163"/>
      <c r="B18" s="237" t="s">
        <v>154</v>
      </c>
      <c r="C18" s="39">
        <f>SUM(C19:C23)</f>
        <v>0</v>
      </c>
    </row>
    <row r="19" spans="1:3" ht="3" customHeight="1" thickTop="1">
      <c r="A19" s="40"/>
      <c r="B19" s="162" t="s">
        <v>25</v>
      </c>
      <c r="C19" s="61"/>
    </row>
    <row r="20" spans="1:3" ht="3" customHeight="1">
      <c r="A20" s="84"/>
      <c r="B20" s="164"/>
      <c r="C20" s="79"/>
    </row>
    <row r="21" spans="1:3" ht="3" customHeight="1">
      <c r="A21" s="84"/>
      <c r="B21" s="162"/>
      <c r="C21" s="79"/>
    </row>
    <row r="22" spans="1:3" ht="3" customHeight="1">
      <c r="A22" s="84"/>
      <c r="B22" s="162"/>
      <c r="C22" s="79"/>
    </row>
    <row r="23" spans="1:3" ht="3" customHeight="1">
      <c r="A23" s="43"/>
      <c r="B23" s="154" t="s">
        <v>25</v>
      </c>
      <c r="C23" s="63"/>
    </row>
    <row r="24" spans="1:3" ht="5.25" customHeight="1">
      <c r="A24" s="87"/>
      <c r="B24" s="32"/>
      <c r="C24" s="88"/>
    </row>
    <row r="25" spans="1:3" ht="13.5" customHeight="1">
      <c r="A25" s="95"/>
      <c r="B25" s="250" t="s">
        <v>14</v>
      </c>
      <c r="C25" s="96">
        <f>C26</f>
        <v>8180000</v>
      </c>
    </row>
    <row r="26" spans="1:3" ht="16.5" customHeight="1">
      <c r="A26" s="97" t="s">
        <v>44</v>
      </c>
      <c r="B26" s="52" t="s">
        <v>18</v>
      </c>
      <c r="C26" s="36">
        <f>C27+C30+C84</f>
        <v>8180000</v>
      </c>
    </row>
    <row r="27" spans="1:3" s="85" customFormat="1" ht="14.25" customHeight="1" thickBot="1">
      <c r="A27" s="37" t="s">
        <v>13</v>
      </c>
      <c r="B27" s="86" t="s">
        <v>43</v>
      </c>
      <c r="C27" s="53">
        <f>SUM(C28:C29)</f>
        <v>0</v>
      </c>
    </row>
    <row r="28" spans="1:3" s="92" customFormat="1" ht="6" customHeight="1" thickTop="1">
      <c r="A28" s="84"/>
      <c r="B28" s="78"/>
      <c r="C28" s="79"/>
    </row>
    <row r="29" spans="1:3" ht="3.75" customHeight="1">
      <c r="A29" s="100"/>
      <c r="C29" s="63"/>
    </row>
    <row r="30" spans="1:3" ht="16.5" customHeight="1">
      <c r="A30" s="54" t="s">
        <v>2</v>
      </c>
      <c r="B30" s="55" t="s">
        <v>37</v>
      </c>
      <c r="C30" s="99">
        <f>SUM(C31+C37+C78+C81)</f>
        <v>4900000</v>
      </c>
    </row>
    <row r="31" spans="1:3" ht="12.75" customHeight="1" thickBot="1">
      <c r="A31" s="57" t="s">
        <v>3</v>
      </c>
      <c r="B31" s="58" t="s">
        <v>24</v>
      </c>
      <c r="C31" s="39">
        <f>SUM(C32:C36)</f>
        <v>500000</v>
      </c>
    </row>
    <row r="32" spans="1:3" ht="15" customHeight="1" thickTop="1">
      <c r="A32" s="190" t="s">
        <v>152</v>
      </c>
      <c r="B32" s="41" t="s">
        <v>153</v>
      </c>
      <c r="C32" s="42">
        <v>500000</v>
      </c>
    </row>
    <row r="33" spans="1:3" ht="4.5" customHeight="1">
      <c r="A33" s="59"/>
      <c r="B33" s="78"/>
      <c r="C33" s="79"/>
    </row>
    <row r="34" spans="1:3" ht="4.5" customHeight="1">
      <c r="A34" s="59"/>
      <c r="B34" s="78"/>
      <c r="C34" s="79"/>
    </row>
    <row r="35" spans="1:3" ht="4.5" customHeight="1">
      <c r="A35" s="59"/>
      <c r="B35" s="78"/>
      <c r="C35" s="79"/>
    </row>
    <row r="36" spans="1:3" ht="4.5" customHeight="1">
      <c r="A36" s="64"/>
      <c r="B36" s="62" t="s">
        <v>25</v>
      </c>
      <c r="C36" s="63"/>
    </row>
    <row r="37" spans="1:3" ht="12.75" customHeight="1" thickBot="1">
      <c r="A37" s="57" t="s">
        <v>4</v>
      </c>
      <c r="B37" s="58" t="s">
        <v>234</v>
      </c>
      <c r="C37" s="39">
        <f>C38+C49+C52+C55+C72+C75</f>
        <v>4400000</v>
      </c>
    </row>
    <row r="38" spans="1:3" ht="15" customHeight="1" thickTop="1">
      <c r="A38" s="266" t="s">
        <v>93</v>
      </c>
      <c r="B38" s="65" t="s">
        <v>229</v>
      </c>
      <c r="C38" s="66">
        <f>SUM(C39:C48)</f>
        <v>0</v>
      </c>
    </row>
    <row r="39" spans="1:3" ht="4.5" customHeight="1">
      <c r="A39" s="266"/>
      <c r="B39" s="83"/>
      <c r="C39" s="183"/>
    </row>
    <row r="40" spans="1:3" ht="3" customHeight="1">
      <c r="A40" s="266"/>
      <c r="B40" s="78"/>
      <c r="C40" s="79"/>
    </row>
    <row r="41" spans="1:3" ht="3" customHeight="1">
      <c r="A41" s="266"/>
      <c r="B41" s="78"/>
      <c r="C41" s="79"/>
    </row>
    <row r="42" spans="1:3" ht="3" customHeight="1">
      <c r="A42" s="266"/>
      <c r="B42" s="78"/>
      <c r="C42" s="79"/>
    </row>
    <row r="43" spans="1:3" ht="3" customHeight="1">
      <c r="A43" s="266"/>
      <c r="B43" s="78"/>
      <c r="C43" s="79"/>
    </row>
    <row r="44" spans="1:3" ht="3" customHeight="1">
      <c r="A44" s="266"/>
      <c r="B44" s="78"/>
      <c r="C44" s="79"/>
    </row>
    <row r="45" spans="1:3" ht="3" customHeight="1">
      <c r="A45" s="266"/>
      <c r="B45" s="78"/>
      <c r="C45" s="79"/>
    </row>
    <row r="46" spans="1:3" ht="3" customHeight="1">
      <c r="A46" s="266"/>
      <c r="B46" s="78"/>
      <c r="C46" s="79"/>
    </row>
    <row r="47" spans="1:3" ht="3" customHeight="1">
      <c r="A47" s="266"/>
      <c r="B47" s="78"/>
      <c r="C47" s="79"/>
    </row>
    <row r="48" spans="1:3" ht="4.5" customHeight="1">
      <c r="A48" s="266"/>
      <c r="B48" s="62"/>
      <c r="C48" s="63"/>
    </row>
    <row r="49" spans="1:3" ht="13.5" customHeight="1">
      <c r="A49" s="266" t="s">
        <v>94</v>
      </c>
      <c r="B49" s="65" t="s">
        <v>231</v>
      </c>
      <c r="C49" s="66">
        <f>SUM(C50:C51)</f>
        <v>0</v>
      </c>
    </row>
    <row r="50" spans="1:5" ht="7.5" customHeight="1">
      <c r="A50" s="266"/>
      <c r="B50" s="44"/>
      <c r="C50" s="45"/>
      <c r="E50" s="85"/>
    </row>
    <row r="51" spans="1:3" ht="6.75" customHeight="1">
      <c r="A51" s="266"/>
      <c r="B51" s="44"/>
      <c r="C51" s="45"/>
    </row>
    <row r="52" spans="1:3" ht="12.75" customHeight="1">
      <c r="A52" s="266" t="s">
        <v>95</v>
      </c>
      <c r="B52" s="65" t="s">
        <v>101</v>
      </c>
      <c r="C52" s="66">
        <f>SUM(C53:C54)</f>
        <v>0</v>
      </c>
    </row>
    <row r="53" spans="1:3" ht="6.75" customHeight="1">
      <c r="A53" s="266"/>
      <c r="B53" s="44" t="s">
        <v>32</v>
      </c>
      <c r="C53" s="45"/>
    </row>
    <row r="54" spans="1:3" ht="7.5" customHeight="1">
      <c r="A54" s="64"/>
      <c r="B54" s="44"/>
      <c r="C54" s="45"/>
    </row>
    <row r="55" spans="1:3" ht="18" customHeight="1">
      <c r="A55" s="267" t="s">
        <v>96</v>
      </c>
      <c r="B55" s="76" t="s">
        <v>226</v>
      </c>
      <c r="C55" s="66">
        <f>SUM(C56:C71)</f>
        <v>4400000</v>
      </c>
    </row>
    <row r="56" spans="1:3" ht="15" customHeight="1">
      <c r="A56" s="190" t="s">
        <v>89</v>
      </c>
      <c r="B56" s="44" t="s">
        <v>155</v>
      </c>
      <c r="C56" s="45">
        <v>650000</v>
      </c>
    </row>
    <row r="57" spans="1:3" ht="15" customHeight="1">
      <c r="A57" s="190" t="s">
        <v>89</v>
      </c>
      <c r="B57" s="44" t="s">
        <v>156</v>
      </c>
      <c r="C57" s="45">
        <v>1350000</v>
      </c>
    </row>
    <row r="58" spans="1:3" ht="15" customHeight="1">
      <c r="A58" s="190" t="s">
        <v>89</v>
      </c>
      <c r="B58" s="44" t="s">
        <v>157</v>
      </c>
      <c r="C58" s="45">
        <v>500000</v>
      </c>
    </row>
    <row r="59" spans="1:3" ht="18.75" customHeight="1">
      <c r="A59" s="190" t="s">
        <v>89</v>
      </c>
      <c r="B59" s="264" t="s">
        <v>222</v>
      </c>
      <c r="C59" s="260"/>
    </row>
    <row r="60" spans="1:3" ht="15" customHeight="1">
      <c r="A60" s="190" t="s">
        <v>89</v>
      </c>
      <c r="B60" s="126" t="s">
        <v>216</v>
      </c>
      <c r="C60" s="45">
        <v>461000</v>
      </c>
    </row>
    <row r="61" spans="1:3" ht="15" customHeight="1">
      <c r="A61" s="190" t="s">
        <v>89</v>
      </c>
      <c r="B61" s="126" t="s">
        <v>217</v>
      </c>
      <c r="C61" s="45">
        <v>169000</v>
      </c>
    </row>
    <row r="62" spans="1:3" ht="15" customHeight="1">
      <c r="A62" s="190" t="s">
        <v>89</v>
      </c>
      <c r="B62" s="126" t="s">
        <v>218</v>
      </c>
      <c r="C62" s="45">
        <v>63000</v>
      </c>
    </row>
    <row r="63" spans="1:3" ht="15" customHeight="1">
      <c r="A63" s="190" t="s">
        <v>89</v>
      </c>
      <c r="B63" s="126" t="s">
        <v>215</v>
      </c>
      <c r="C63" s="45">
        <v>219000</v>
      </c>
    </row>
    <row r="64" spans="1:3" ht="15" customHeight="1">
      <c r="A64" s="190" t="s">
        <v>89</v>
      </c>
      <c r="B64" s="44" t="s">
        <v>219</v>
      </c>
      <c r="C64" s="45">
        <v>22000</v>
      </c>
    </row>
    <row r="65" spans="1:3" ht="15" customHeight="1">
      <c r="A65" s="190" t="s">
        <v>89</v>
      </c>
      <c r="B65" s="44" t="s">
        <v>220</v>
      </c>
      <c r="C65" s="45">
        <v>270000</v>
      </c>
    </row>
    <row r="66" spans="1:3" ht="15" customHeight="1">
      <c r="A66" s="190" t="s">
        <v>89</v>
      </c>
      <c r="B66" s="44" t="s">
        <v>221</v>
      </c>
      <c r="C66" s="45">
        <v>95000</v>
      </c>
    </row>
    <row r="67" spans="1:3" ht="15" customHeight="1">
      <c r="A67" s="190" t="s">
        <v>89</v>
      </c>
      <c r="B67" s="44" t="s">
        <v>225</v>
      </c>
      <c r="C67" s="45">
        <v>197000</v>
      </c>
    </row>
    <row r="68" spans="1:3" ht="15" customHeight="1">
      <c r="A68" s="190" t="s">
        <v>89</v>
      </c>
      <c r="B68" s="44" t="s">
        <v>224</v>
      </c>
      <c r="C68" s="45">
        <v>61000</v>
      </c>
    </row>
    <row r="69" spans="1:3" ht="15" customHeight="1">
      <c r="A69" s="190" t="s">
        <v>89</v>
      </c>
      <c r="B69" s="44" t="s">
        <v>223</v>
      </c>
      <c r="C69" s="45">
        <v>343000</v>
      </c>
    </row>
    <row r="70" spans="1:3" ht="3.75" customHeight="1">
      <c r="A70" s="190"/>
      <c r="B70" s="44"/>
      <c r="C70" s="45"/>
    </row>
    <row r="71" spans="1:3" ht="12" customHeight="1">
      <c r="A71" s="59"/>
      <c r="B71" s="44" t="s">
        <v>32</v>
      </c>
      <c r="C71" s="45"/>
    </row>
    <row r="72" spans="1:3" ht="17.25" customHeight="1">
      <c r="A72" s="267" t="s">
        <v>97</v>
      </c>
      <c r="B72" s="128" t="s">
        <v>227</v>
      </c>
      <c r="C72" s="66">
        <f>SUM(C73:C74)</f>
        <v>0</v>
      </c>
    </row>
    <row r="73" spans="1:3" ht="7.5" customHeight="1">
      <c r="A73" s="266"/>
      <c r="B73" s="127"/>
      <c r="C73" s="45"/>
    </row>
    <row r="74" spans="1:3" ht="7.5" customHeight="1">
      <c r="A74" s="266"/>
      <c r="B74" s="44"/>
      <c r="C74" s="45"/>
    </row>
    <row r="75" spans="1:3" ht="12.75" customHeight="1">
      <c r="A75" s="268" t="s">
        <v>98</v>
      </c>
      <c r="B75" s="65" t="s">
        <v>235</v>
      </c>
      <c r="C75" s="66">
        <f>SUM(C76:C77)</f>
        <v>0</v>
      </c>
    </row>
    <row r="76" spans="1:3" ht="9.75" customHeight="1">
      <c r="A76" s="111"/>
      <c r="B76" s="127"/>
      <c r="C76" s="45"/>
    </row>
    <row r="77" spans="1:3" ht="9" customHeight="1">
      <c r="A77" s="64"/>
      <c r="B77" s="44"/>
      <c r="C77" s="45"/>
    </row>
    <row r="78" spans="1:3" ht="16.5" customHeight="1" thickBot="1">
      <c r="A78" s="57" t="s">
        <v>5</v>
      </c>
      <c r="B78" s="58" t="s">
        <v>33</v>
      </c>
      <c r="C78" s="39">
        <f>SUM(C79:C80)</f>
        <v>0</v>
      </c>
    </row>
    <row r="79" spans="1:3" ht="9.75" customHeight="1" thickTop="1">
      <c r="A79" s="59"/>
      <c r="B79" s="41"/>
      <c r="C79" s="42"/>
    </row>
    <row r="80" spans="1:3" ht="7.5" customHeight="1">
      <c r="A80" s="64"/>
      <c r="B80" s="44"/>
      <c r="C80" s="45"/>
    </row>
    <row r="81" spans="1:3" ht="12.75" customHeight="1" thickBot="1">
      <c r="A81" s="57" t="s">
        <v>0</v>
      </c>
      <c r="B81" s="58" t="s">
        <v>27</v>
      </c>
      <c r="C81" s="39">
        <f>SUM(C82:C83)</f>
        <v>0</v>
      </c>
    </row>
    <row r="82" spans="1:3" ht="11.25" customHeight="1" thickTop="1">
      <c r="A82" s="68"/>
      <c r="B82" s="41"/>
      <c r="C82" s="42"/>
    </row>
    <row r="83" spans="1:3" ht="11.25" customHeight="1">
      <c r="A83" s="69"/>
      <c r="B83" s="44"/>
      <c r="C83" s="45"/>
    </row>
    <row r="84" spans="1:3" ht="20.25" customHeight="1">
      <c r="A84" s="54" t="s">
        <v>6</v>
      </c>
      <c r="B84" s="55" t="s">
        <v>35</v>
      </c>
      <c r="C84" s="56">
        <f>SUM(C85+C90+C93+C96)</f>
        <v>3280000</v>
      </c>
    </row>
    <row r="85" spans="1:3" ht="18" customHeight="1" thickBot="1">
      <c r="A85" s="57" t="s">
        <v>7</v>
      </c>
      <c r="B85" s="58" t="s">
        <v>28</v>
      </c>
      <c r="C85" s="39">
        <f>SUM(C86:C89)</f>
        <v>3280000</v>
      </c>
    </row>
    <row r="86" spans="1:3" ht="20.25" customHeight="1" thickTop="1">
      <c r="A86" s="257" t="s">
        <v>115</v>
      </c>
      <c r="B86" s="114" t="s">
        <v>158</v>
      </c>
      <c r="C86" s="61">
        <v>1000000</v>
      </c>
    </row>
    <row r="87" spans="1:3" ht="20.25" customHeight="1">
      <c r="A87" s="257" t="s">
        <v>115</v>
      </c>
      <c r="B87" s="127" t="s">
        <v>159</v>
      </c>
      <c r="C87" s="45">
        <v>1000000</v>
      </c>
    </row>
    <row r="88" spans="1:3" ht="18.75" customHeight="1">
      <c r="A88" s="257" t="s">
        <v>115</v>
      </c>
      <c r="B88" s="127" t="s">
        <v>160</v>
      </c>
      <c r="C88" s="45">
        <v>600000</v>
      </c>
    </row>
    <row r="89" spans="1:3" ht="18.75" customHeight="1">
      <c r="A89" s="257" t="s">
        <v>115</v>
      </c>
      <c r="B89" s="127" t="s">
        <v>161</v>
      </c>
      <c r="C89" s="45">
        <v>680000</v>
      </c>
    </row>
    <row r="90" spans="1:3" ht="23.25" customHeight="1" thickBot="1">
      <c r="A90" s="221" t="s">
        <v>8</v>
      </c>
      <c r="B90" s="58" t="s">
        <v>29</v>
      </c>
      <c r="C90" s="39">
        <f>SUM(C91:C92)</f>
        <v>0</v>
      </c>
    </row>
    <row r="91" spans="1:3" ht="9" customHeight="1" thickTop="1">
      <c r="A91" s="68"/>
      <c r="B91" s="41"/>
      <c r="C91" s="42"/>
    </row>
    <row r="92" spans="1:3" ht="12" customHeight="1">
      <c r="A92" s="69"/>
      <c r="B92" s="44"/>
      <c r="C92" s="45"/>
    </row>
    <row r="93" spans="1:3" ht="12.75" customHeight="1" thickBot="1">
      <c r="A93" s="57" t="s">
        <v>9</v>
      </c>
      <c r="B93" s="58" t="s">
        <v>30</v>
      </c>
      <c r="C93" s="39">
        <f>SUM(C94:C95)</f>
        <v>0</v>
      </c>
    </row>
    <row r="94" spans="1:3" ht="9" customHeight="1" thickTop="1">
      <c r="A94" s="68"/>
      <c r="B94" s="41"/>
      <c r="C94" s="42"/>
    </row>
    <row r="95" spans="1:3" ht="12.75" customHeight="1">
      <c r="A95" s="69"/>
      <c r="B95" s="44"/>
      <c r="C95" s="45"/>
    </row>
    <row r="96" spans="1:3" ht="12.75" customHeight="1" thickBot="1">
      <c r="A96" s="57" t="s">
        <v>10</v>
      </c>
      <c r="B96" s="58" t="s">
        <v>1</v>
      </c>
      <c r="C96" s="39">
        <f>SUM(C97:C98)</f>
        <v>0</v>
      </c>
    </row>
    <row r="97" spans="1:3" ht="8.25" customHeight="1" thickTop="1">
      <c r="A97" s="68"/>
      <c r="B97" s="41"/>
      <c r="C97" s="42"/>
    </row>
    <row r="98" spans="1:3" ht="12.75" customHeight="1">
      <c r="A98" s="69"/>
      <c r="B98" s="44"/>
      <c r="C98" s="45"/>
    </row>
    <row r="99" spans="1:3" ht="7.5" customHeight="1">
      <c r="A99" s="187"/>
      <c r="B99" s="50"/>
      <c r="C99" s="33"/>
    </row>
    <row r="100" spans="1:3" ht="17.25" customHeight="1">
      <c r="A100" s="176"/>
      <c r="B100" s="177" t="s">
        <v>16</v>
      </c>
      <c r="C100" s="178">
        <f>C101+C108</f>
        <v>0</v>
      </c>
    </row>
    <row r="101" spans="1:3" ht="12.75" customHeight="1">
      <c r="A101" s="70">
        <v>3</v>
      </c>
      <c r="B101" s="71" t="s">
        <v>17</v>
      </c>
      <c r="C101" s="72">
        <f>SUM(C102+C105)</f>
        <v>0</v>
      </c>
    </row>
    <row r="102" spans="1:3" ht="12.75" customHeight="1" thickBot="1">
      <c r="A102" s="37" t="s">
        <v>11</v>
      </c>
      <c r="B102" s="58" t="s">
        <v>19</v>
      </c>
      <c r="C102" s="39">
        <f>SUM(C103:C104)</f>
        <v>0</v>
      </c>
    </row>
    <row r="103" spans="1:3" ht="10.5" customHeight="1" thickTop="1">
      <c r="A103" s="40"/>
      <c r="B103" s="41"/>
      <c r="C103" s="42"/>
    </row>
    <row r="104" spans="1:3" ht="9.75" customHeight="1">
      <c r="A104" s="43"/>
      <c r="B104" s="44"/>
      <c r="C104" s="45"/>
    </row>
    <row r="105" spans="1:3" ht="12.75" customHeight="1" thickBot="1">
      <c r="A105" s="46">
        <v>3232</v>
      </c>
      <c r="B105" s="73" t="s">
        <v>12</v>
      </c>
      <c r="C105" s="39">
        <f>SUM(C106:C107)</f>
        <v>0</v>
      </c>
    </row>
    <row r="106" spans="1:5" ht="6" customHeight="1" thickTop="1">
      <c r="A106" s="74"/>
      <c r="B106" s="41"/>
      <c r="C106" s="42"/>
      <c r="E106" s="107"/>
    </row>
    <row r="107" spans="1:3" ht="4.5" customHeight="1">
      <c r="A107" s="75"/>
      <c r="B107" s="44"/>
      <c r="C107" s="45"/>
    </row>
    <row r="108" spans="1:3" ht="15.75" customHeight="1">
      <c r="A108" s="51">
        <v>4</v>
      </c>
      <c r="B108" s="52" t="s">
        <v>18</v>
      </c>
      <c r="C108" s="36">
        <f>SUM(C109+C112+C115)</f>
        <v>0</v>
      </c>
    </row>
    <row r="109" spans="1:3" ht="11.25" customHeight="1" thickBot="1">
      <c r="A109" s="37" t="s">
        <v>13</v>
      </c>
      <c r="B109" s="58" t="s">
        <v>20</v>
      </c>
      <c r="C109" s="39">
        <f>SUM(C110:C111)</f>
        <v>0</v>
      </c>
    </row>
    <row r="110" spans="1:3" ht="6.75" customHeight="1" thickTop="1">
      <c r="A110" s="40"/>
      <c r="B110" s="41" t="s">
        <v>25</v>
      </c>
      <c r="C110" s="42"/>
    </row>
    <row r="111" spans="1:3" ht="6.75" customHeight="1">
      <c r="A111" s="43"/>
      <c r="B111" s="44" t="s">
        <v>25</v>
      </c>
      <c r="C111" s="45"/>
    </row>
    <row r="112" spans="1:3" ht="12.75" customHeight="1" thickBot="1">
      <c r="A112" s="46">
        <v>422</v>
      </c>
      <c r="B112" s="73" t="s">
        <v>233</v>
      </c>
      <c r="C112" s="39">
        <f>SUM(C113:C114)</f>
        <v>0</v>
      </c>
    </row>
    <row r="113" spans="1:3" ht="9.75" customHeight="1" thickTop="1">
      <c r="A113" s="48"/>
      <c r="B113" s="41"/>
      <c r="C113" s="42"/>
    </row>
    <row r="114" spans="1:3" ht="8.25" customHeight="1">
      <c r="A114" s="75"/>
      <c r="B114" s="44"/>
      <c r="C114" s="45"/>
    </row>
    <row r="115" spans="1:3" ht="12.75" customHeight="1" thickBot="1">
      <c r="A115" s="46">
        <v>426</v>
      </c>
      <c r="B115" s="73" t="s">
        <v>22</v>
      </c>
      <c r="C115" s="39">
        <f>SUM(C116:C117)</f>
        <v>0</v>
      </c>
    </row>
    <row r="116" spans="1:3" ht="7.5" customHeight="1" thickTop="1">
      <c r="A116" s="48"/>
      <c r="B116" s="41"/>
      <c r="C116" s="42"/>
    </row>
    <row r="117" spans="1:3" ht="9" customHeight="1">
      <c r="A117" s="75"/>
      <c r="B117" s="44"/>
      <c r="C117" s="45"/>
    </row>
    <row r="118" spans="1:3" ht="4.5" customHeight="1">
      <c r="A118" s="49"/>
      <c r="B118" s="50"/>
      <c r="C118" s="33"/>
    </row>
    <row r="119" spans="1:3" ht="15.75" customHeight="1">
      <c r="A119" s="34">
        <v>3</v>
      </c>
      <c r="B119" s="35" t="s">
        <v>39</v>
      </c>
      <c r="C119" s="36">
        <f>C8+C101</f>
        <v>0</v>
      </c>
    </row>
    <row r="120" spans="1:3" ht="15" customHeight="1">
      <c r="A120" s="51">
        <v>4</v>
      </c>
      <c r="B120" s="52" t="s">
        <v>40</v>
      </c>
      <c r="C120" s="36">
        <f>C26+C108</f>
        <v>8180000</v>
      </c>
    </row>
    <row r="121" spans="1:3" ht="4.5" customHeight="1">
      <c r="A121" s="188"/>
      <c r="B121" s="50"/>
      <c r="C121" s="112"/>
    </row>
    <row r="122" spans="1:3" ht="22.5" customHeight="1">
      <c r="A122" s="180"/>
      <c r="B122" s="196" t="s">
        <v>57</v>
      </c>
      <c r="C122" s="217">
        <f>C119+C120</f>
        <v>8180000</v>
      </c>
    </row>
    <row r="123" ht="6.75" customHeight="1">
      <c r="C123" s="213"/>
    </row>
    <row r="124" spans="1:254" ht="4.5" customHeight="1">
      <c r="A124" s="189"/>
      <c r="B124" s="189"/>
      <c r="E124" s="135"/>
      <c r="F124" s="135"/>
      <c r="I124" s="135"/>
      <c r="J124" s="135"/>
      <c r="M124" s="135"/>
      <c r="N124" s="135"/>
      <c r="Q124" s="135"/>
      <c r="R124" s="135"/>
      <c r="U124" s="135"/>
      <c r="V124" s="135"/>
      <c r="Y124" s="135"/>
      <c r="Z124" s="135"/>
      <c r="AC124" s="135"/>
      <c r="AD124" s="135"/>
      <c r="AG124" s="135"/>
      <c r="AH124" s="135"/>
      <c r="AK124" s="135"/>
      <c r="AL124" s="135"/>
      <c r="AO124" s="135"/>
      <c r="AP124" s="135"/>
      <c r="AS124" s="135"/>
      <c r="AT124" s="135"/>
      <c r="AW124" s="135"/>
      <c r="AX124" s="135"/>
      <c r="BA124" s="135"/>
      <c r="BB124" s="135"/>
      <c r="BE124" s="135"/>
      <c r="BF124" s="135"/>
      <c r="BI124" s="135"/>
      <c r="BJ124" s="135"/>
      <c r="BM124" s="135"/>
      <c r="BN124" s="135"/>
      <c r="BQ124" s="135"/>
      <c r="BR124" s="135"/>
      <c r="BU124" s="135"/>
      <c r="BV124" s="135"/>
      <c r="BY124" s="135"/>
      <c r="BZ124" s="135"/>
      <c r="CC124" s="135"/>
      <c r="CD124" s="135"/>
      <c r="CG124" s="135"/>
      <c r="CH124" s="135"/>
      <c r="CK124" s="135"/>
      <c r="CL124" s="135"/>
      <c r="CO124" s="135"/>
      <c r="CP124" s="135"/>
      <c r="CS124" s="135"/>
      <c r="CT124" s="135"/>
      <c r="CW124" s="135"/>
      <c r="CX124" s="135"/>
      <c r="DA124" s="135"/>
      <c r="DB124" s="135"/>
      <c r="DE124" s="135"/>
      <c r="DF124" s="135"/>
      <c r="DI124" s="135"/>
      <c r="DJ124" s="135"/>
      <c r="DM124" s="135"/>
      <c r="DN124" s="135"/>
      <c r="DQ124" s="135"/>
      <c r="DR124" s="135"/>
      <c r="DU124" s="135"/>
      <c r="DV124" s="135"/>
      <c r="DY124" s="135"/>
      <c r="DZ124" s="135"/>
      <c r="EC124" s="135"/>
      <c r="ED124" s="135"/>
      <c r="EG124" s="135"/>
      <c r="EH124" s="135"/>
      <c r="EK124" s="135"/>
      <c r="EL124" s="135"/>
      <c r="EO124" s="135"/>
      <c r="EP124" s="135"/>
      <c r="ES124" s="135"/>
      <c r="ET124" s="135"/>
      <c r="EW124" s="135"/>
      <c r="EX124" s="135"/>
      <c r="FA124" s="135"/>
      <c r="FB124" s="135"/>
      <c r="FE124" s="135"/>
      <c r="FF124" s="135"/>
      <c r="FI124" s="135"/>
      <c r="FJ124" s="135"/>
      <c r="FM124" s="135"/>
      <c r="FN124" s="135"/>
      <c r="FQ124" s="135"/>
      <c r="FR124" s="135"/>
      <c r="FU124" s="135"/>
      <c r="FV124" s="135"/>
      <c r="FY124" s="135"/>
      <c r="FZ124" s="135"/>
      <c r="GC124" s="135"/>
      <c r="GD124" s="135"/>
      <c r="GG124" s="135"/>
      <c r="GH124" s="135"/>
      <c r="GK124" s="135"/>
      <c r="GL124" s="135"/>
      <c r="GO124" s="135"/>
      <c r="GP124" s="135"/>
      <c r="GS124" s="135"/>
      <c r="GT124" s="135"/>
      <c r="GW124" s="135"/>
      <c r="GX124" s="135"/>
      <c r="HA124" s="135"/>
      <c r="HB124" s="135"/>
      <c r="HE124" s="135"/>
      <c r="HF124" s="135"/>
      <c r="HI124" s="135"/>
      <c r="HJ124" s="135"/>
      <c r="HM124" s="135"/>
      <c r="HN124" s="135"/>
      <c r="HQ124" s="135"/>
      <c r="HR124" s="135"/>
      <c r="HU124" s="135"/>
      <c r="HV124" s="135"/>
      <c r="HY124" s="135"/>
      <c r="HZ124" s="135"/>
      <c r="IC124" s="135"/>
      <c r="ID124" s="135"/>
      <c r="IG124" s="135"/>
      <c r="IH124" s="135"/>
      <c r="IK124" s="135"/>
      <c r="IL124" s="135"/>
      <c r="IO124" s="135"/>
      <c r="IP124" s="135"/>
      <c r="IS124" s="135"/>
      <c r="IT124" s="135"/>
    </row>
    <row r="125" spans="1:2" s="143" customFormat="1" ht="14.25">
      <c r="A125" s="152" t="s">
        <v>53</v>
      </c>
      <c r="B125" s="152"/>
    </row>
    <row r="126" spans="1:253" s="143" customFormat="1" ht="12.75">
      <c r="A126" s="143" t="s">
        <v>206</v>
      </c>
      <c r="E126" s="144"/>
      <c r="I126" s="144"/>
      <c r="M126" s="144"/>
      <c r="Q126" s="144"/>
      <c r="U126" s="144"/>
      <c r="Y126" s="144"/>
      <c r="AC126" s="144"/>
      <c r="AG126" s="144"/>
      <c r="AK126" s="144"/>
      <c r="AO126" s="144"/>
      <c r="AS126" s="144"/>
      <c r="AW126" s="144"/>
      <c r="BA126" s="144"/>
      <c r="BE126" s="144"/>
      <c r="BI126" s="144"/>
      <c r="BM126" s="144"/>
      <c r="BQ126" s="144"/>
      <c r="BU126" s="144"/>
      <c r="BY126" s="144"/>
      <c r="CC126" s="144"/>
      <c r="CG126" s="144"/>
      <c r="CK126" s="144"/>
      <c r="CO126" s="144"/>
      <c r="CS126" s="144"/>
      <c r="CW126" s="144"/>
      <c r="DA126" s="144"/>
      <c r="DE126" s="144"/>
      <c r="DI126" s="144"/>
      <c r="DM126" s="144"/>
      <c r="DQ126" s="144"/>
      <c r="DU126" s="144"/>
      <c r="DY126" s="144"/>
      <c r="EC126" s="144"/>
      <c r="EG126" s="144"/>
      <c r="EK126" s="144"/>
      <c r="EO126" s="144"/>
      <c r="ES126" s="144"/>
      <c r="EW126" s="144"/>
      <c r="FA126" s="144"/>
      <c r="FE126" s="144"/>
      <c r="FI126" s="144"/>
      <c r="FM126" s="144"/>
      <c r="FQ126" s="144"/>
      <c r="FU126" s="144"/>
      <c r="FY126" s="144"/>
      <c r="GC126" s="144"/>
      <c r="GG126" s="144"/>
      <c r="GK126" s="144"/>
      <c r="GO126" s="144"/>
      <c r="GS126" s="144"/>
      <c r="GW126" s="144"/>
      <c r="HA126" s="144"/>
      <c r="HE126" s="144"/>
      <c r="HI126" s="144"/>
      <c r="HM126" s="144"/>
      <c r="HQ126" s="144"/>
      <c r="HU126" s="144"/>
      <c r="HY126" s="144"/>
      <c r="IC126" s="144"/>
      <c r="IG126" s="144"/>
      <c r="IK126" s="144"/>
      <c r="IO126" s="144"/>
      <c r="IS126" s="144"/>
    </row>
    <row r="127" spans="1:5" s="143" customFormat="1" ht="12.75">
      <c r="A127" s="147" t="s">
        <v>51</v>
      </c>
      <c r="B127" s="147"/>
      <c r="C127" s="147"/>
      <c r="D127" s="147"/>
      <c r="E127" s="147"/>
    </row>
    <row r="128" spans="1:7" ht="12.75">
      <c r="A128" s="140"/>
      <c r="B128" s="141"/>
      <c r="C128" s="141"/>
      <c r="D128" s="139"/>
      <c r="E128" s="139"/>
      <c r="F128" s="139"/>
      <c r="G128" s="139"/>
    </row>
    <row r="129" ht="12.75">
      <c r="C129" s="138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Header>&amp;R&amp;XŠibensko-kninska županija: PLAN PRIORTITETA-DEC-ZDR-2010.</oddHeader>
    <oddFooter xml:space="preserve">&amp;R&amp;9&amp;XŠibensko-kninska županija: PLAN PRIORITETA-DEC-ZDR-2010.     &amp;P &amp;10&amp;X   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3"/>
  <sheetViews>
    <sheetView zoomScalePageLayoutView="0" workbookViewId="0" topLeftCell="A49">
      <selection activeCell="A2" sqref="A2:B2"/>
    </sheetView>
  </sheetViews>
  <sheetFormatPr defaultColWidth="9.140625" defaultRowHeight="12.75"/>
  <cols>
    <col min="1" max="1" width="7.421875" style="0" customWidth="1"/>
    <col min="2" max="2" width="66.421875" style="0" customWidth="1"/>
    <col min="3" max="3" width="13.57421875" style="0" customWidth="1"/>
  </cols>
  <sheetData>
    <row r="1" spans="1:3" ht="15" customHeight="1">
      <c r="A1" s="101" t="s">
        <v>52</v>
      </c>
      <c r="B1" s="102"/>
      <c r="C1" s="103"/>
    </row>
    <row r="2" spans="1:3" ht="17.25" customHeight="1" thickBot="1">
      <c r="A2" s="254" t="s">
        <v>41</v>
      </c>
      <c r="B2" s="255"/>
      <c r="C2" s="104"/>
    </row>
    <row r="3" spans="1:3" ht="20.25" customHeight="1" thickTop="1">
      <c r="A3" s="216"/>
      <c r="B3" s="191" t="s">
        <v>84</v>
      </c>
      <c r="C3" s="235"/>
    </row>
    <row r="4" spans="1:3" ht="31.5" customHeight="1">
      <c r="A4" s="231" t="s">
        <v>42</v>
      </c>
      <c r="B4" s="94" t="s">
        <v>165</v>
      </c>
      <c r="C4" s="105" t="s">
        <v>56</v>
      </c>
    </row>
    <row r="5" spans="1:3" ht="10.5" customHeight="1" thickBot="1">
      <c r="A5" s="236">
        <v>1</v>
      </c>
      <c r="B5" s="236">
        <v>2</v>
      </c>
      <c r="C5" s="236">
        <v>3</v>
      </c>
    </row>
    <row r="6" spans="1:8" ht="6" customHeight="1" thickTop="1">
      <c r="A6" s="31"/>
      <c r="B6" s="32"/>
      <c r="C6" s="33"/>
      <c r="H6" s="136"/>
    </row>
    <row r="7" spans="1:3" ht="16.5" customHeight="1">
      <c r="A7" s="89"/>
      <c r="B7" s="90" t="s">
        <v>15</v>
      </c>
      <c r="C7" s="91">
        <f>C8</f>
        <v>440561</v>
      </c>
    </row>
    <row r="8" spans="1:3" ht="16.5" customHeight="1">
      <c r="A8" s="34">
        <v>3</v>
      </c>
      <c r="B8" s="35" t="s">
        <v>17</v>
      </c>
      <c r="C8" s="36">
        <f>C9+C12</f>
        <v>440561</v>
      </c>
    </row>
    <row r="9" spans="1:3" ht="13.5" thickBot="1">
      <c r="A9" s="37" t="s">
        <v>11</v>
      </c>
      <c r="B9" s="38" t="s">
        <v>23</v>
      </c>
      <c r="C9" s="39">
        <f>SUM(C10:C11)</f>
        <v>0</v>
      </c>
    </row>
    <row r="10" spans="1:3" ht="6.75" customHeight="1" thickTop="1">
      <c r="A10" s="40"/>
      <c r="B10" s="41"/>
      <c r="C10" s="42"/>
    </row>
    <row r="11" spans="1:3" ht="4.5" customHeight="1">
      <c r="A11" s="43"/>
      <c r="B11" s="44"/>
      <c r="C11" s="45"/>
    </row>
    <row r="12" spans="1:3" ht="13.5" thickBot="1">
      <c r="A12" s="46">
        <v>3232</v>
      </c>
      <c r="B12" s="73" t="s">
        <v>12</v>
      </c>
      <c r="C12" s="39">
        <f>SUM(C13:C14)</f>
        <v>440561</v>
      </c>
    </row>
    <row r="13" spans="1:3" ht="39" customHeight="1" thickTop="1">
      <c r="A13" s="249">
        <v>32322</v>
      </c>
      <c r="B13" s="184" t="s">
        <v>162</v>
      </c>
      <c r="C13" s="108">
        <v>410561</v>
      </c>
    </row>
    <row r="14" spans="1:3" ht="15" customHeight="1">
      <c r="A14" s="248">
        <v>32323</v>
      </c>
      <c r="B14" s="184" t="s">
        <v>163</v>
      </c>
      <c r="C14" s="63">
        <v>30000</v>
      </c>
    </row>
    <row r="15" spans="1:3" ht="3.75" customHeight="1">
      <c r="A15" s="43"/>
      <c r="B15" s="62"/>
      <c r="C15" s="63"/>
    </row>
    <row r="16" spans="1:3" ht="13.5" customHeight="1" thickBot="1">
      <c r="A16" s="84"/>
      <c r="B16" s="165" t="s">
        <v>164</v>
      </c>
      <c r="C16" s="166">
        <f>SUM(C17:C18)</f>
        <v>0</v>
      </c>
    </row>
    <row r="17" spans="1:3" ht="6" customHeight="1" thickTop="1">
      <c r="A17" s="84"/>
      <c r="B17" s="78"/>
      <c r="C17" s="79"/>
    </row>
    <row r="18" spans="1:3" ht="6" customHeight="1">
      <c r="A18" s="43"/>
      <c r="B18" s="44"/>
      <c r="C18" s="45"/>
    </row>
    <row r="19" spans="1:3" ht="3.75" customHeight="1">
      <c r="A19" s="87"/>
      <c r="B19" s="32"/>
      <c r="C19" s="88"/>
    </row>
    <row r="20" spans="1:3" ht="14.25" customHeight="1">
      <c r="A20" s="95"/>
      <c r="B20" s="250" t="s">
        <v>14</v>
      </c>
      <c r="C20" s="96">
        <f>C21</f>
        <v>1795000</v>
      </c>
    </row>
    <row r="21" spans="1:3" ht="12.75">
      <c r="A21" s="97" t="s">
        <v>44</v>
      </c>
      <c r="B21" s="52" t="s">
        <v>18</v>
      </c>
      <c r="C21" s="36">
        <f>C22+C25+C71+C92</f>
        <v>1795000</v>
      </c>
    </row>
    <row r="22" spans="1:3" ht="13.5" thickBot="1">
      <c r="A22" s="37" t="s">
        <v>13</v>
      </c>
      <c r="B22" s="86" t="s">
        <v>43</v>
      </c>
      <c r="C22" s="53">
        <f>SUM(C23:C24)</f>
        <v>0</v>
      </c>
    </row>
    <row r="23" spans="1:3" ht="8.25" customHeight="1" thickTop="1">
      <c r="A23" s="84"/>
      <c r="B23" s="78"/>
      <c r="C23" s="98"/>
    </row>
    <row r="24" spans="1:3" ht="6.75" customHeight="1">
      <c r="A24" s="100"/>
      <c r="C24" s="99"/>
    </row>
    <row r="25" spans="1:3" ht="12.75">
      <c r="A25" s="54" t="s">
        <v>2</v>
      </c>
      <c r="B25" s="55" t="s">
        <v>37</v>
      </c>
      <c r="C25" s="56">
        <f>C26+C32+C86+C89</f>
        <v>1719956</v>
      </c>
    </row>
    <row r="26" spans="1:3" ht="12" customHeight="1" thickBot="1">
      <c r="A26" s="57" t="s">
        <v>3</v>
      </c>
      <c r="B26" s="58" t="s">
        <v>24</v>
      </c>
      <c r="C26" s="207">
        <f>SUM(C27:C31)</f>
        <v>200000</v>
      </c>
    </row>
    <row r="27" spans="1:3" ht="12" customHeight="1" thickTop="1">
      <c r="A27" s="190" t="s">
        <v>152</v>
      </c>
      <c r="B27" s="185" t="s">
        <v>166</v>
      </c>
      <c r="C27" s="42">
        <v>50000</v>
      </c>
    </row>
    <row r="28" spans="1:3" ht="12" customHeight="1">
      <c r="A28" s="190" t="s">
        <v>152</v>
      </c>
      <c r="B28" s="62" t="s">
        <v>167</v>
      </c>
      <c r="C28" s="63">
        <v>70000</v>
      </c>
    </row>
    <row r="29" spans="1:3" ht="16.5" customHeight="1">
      <c r="A29" s="190" t="s">
        <v>152</v>
      </c>
      <c r="B29" s="44" t="s">
        <v>168</v>
      </c>
      <c r="C29" s="45">
        <v>30000</v>
      </c>
    </row>
    <row r="30" spans="1:3" ht="15" customHeight="1">
      <c r="A30" s="190" t="s">
        <v>152</v>
      </c>
      <c r="B30" s="62" t="s">
        <v>169</v>
      </c>
      <c r="C30" s="63">
        <v>50000</v>
      </c>
    </row>
    <row r="31" spans="1:3" ht="7.5" customHeight="1">
      <c r="A31" s="64"/>
      <c r="B31" s="44"/>
      <c r="C31" s="63"/>
    </row>
    <row r="32" spans="1:3" ht="13.5" thickBot="1">
      <c r="A32" s="57" t="s">
        <v>4</v>
      </c>
      <c r="B32" s="58" t="s">
        <v>240</v>
      </c>
      <c r="C32" s="270">
        <f>C33+C44+C47+C50+C73+C76</f>
        <v>1399956</v>
      </c>
    </row>
    <row r="33" spans="1:3" ht="15" customHeight="1" thickTop="1">
      <c r="A33" s="266" t="s">
        <v>93</v>
      </c>
      <c r="B33" s="123" t="s">
        <v>229</v>
      </c>
      <c r="C33" s="124">
        <f>C34+C35+C36</f>
        <v>35000</v>
      </c>
    </row>
    <row r="34" spans="1:3" ht="13.5" customHeight="1">
      <c r="A34" s="190" t="s">
        <v>138</v>
      </c>
      <c r="B34" s="44" t="s">
        <v>208</v>
      </c>
      <c r="C34" s="45">
        <v>35000</v>
      </c>
    </row>
    <row r="35" spans="1:3" ht="1.5" customHeight="1">
      <c r="A35" s="59"/>
      <c r="B35" s="44"/>
      <c r="C35" s="45"/>
    </row>
    <row r="36" spans="1:3" ht="1.5" customHeight="1">
      <c r="A36" s="59"/>
      <c r="B36" s="44"/>
      <c r="C36" s="45"/>
    </row>
    <row r="37" spans="1:3" ht="1.5" customHeight="1">
      <c r="A37" s="59"/>
      <c r="B37" s="78"/>
      <c r="C37" s="79"/>
    </row>
    <row r="38" spans="1:3" ht="1.5" customHeight="1">
      <c r="A38" s="59"/>
      <c r="B38" s="78"/>
      <c r="C38" s="79"/>
    </row>
    <row r="39" spans="1:3" ht="1.5" customHeight="1">
      <c r="A39" s="59"/>
      <c r="B39" s="78"/>
      <c r="C39" s="79"/>
    </row>
    <row r="40" spans="1:3" ht="1.5" customHeight="1">
      <c r="A40" s="59"/>
      <c r="B40" s="78"/>
      <c r="C40" s="79"/>
    </row>
    <row r="41" spans="1:3" ht="1.5" customHeight="1">
      <c r="A41" s="266"/>
      <c r="B41" s="78"/>
      <c r="C41" s="79"/>
    </row>
    <row r="42" spans="1:3" ht="1.5" customHeight="1">
      <c r="A42" s="266"/>
      <c r="B42" s="78"/>
      <c r="C42" s="79"/>
    </row>
    <row r="43" spans="1:3" ht="1.5" customHeight="1">
      <c r="A43" s="266"/>
      <c r="B43" s="62"/>
      <c r="C43" s="63"/>
    </row>
    <row r="44" spans="1:3" ht="12.75">
      <c r="A44" s="266" t="s">
        <v>94</v>
      </c>
      <c r="B44" s="65" t="s">
        <v>231</v>
      </c>
      <c r="C44" s="66">
        <f>SUM(C45:C46)</f>
        <v>0</v>
      </c>
    </row>
    <row r="45" spans="1:3" ht="6" customHeight="1">
      <c r="A45" s="266"/>
      <c r="B45" s="44"/>
      <c r="C45" s="45"/>
    </row>
    <row r="46" spans="1:3" ht="5.25" customHeight="1">
      <c r="A46" s="266"/>
      <c r="B46" s="44"/>
      <c r="C46" s="45"/>
    </row>
    <row r="47" spans="1:3" ht="12.75">
      <c r="A47" s="266" t="s">
        <v>95</v>
      </c>
      <c r="B47" s="65" t="s">
        <v>230</v>
      </c>
      <c r="C47" s="66">
        <f>SUM(C48:C49)</f>
        <v>0</v>
      </c>
    </row>
    <row r="48" spans="1:3" ht="6" customHeight="1">
      <c r="A48" s="266"/>
      <c r="B48" s="44"/>
      <c r="C48" s="45"/>
    </row>
    <row r="49" spans="1:3" ht="4.5" customHeight="1">
      <c r="A49" s="269"/>
      <c r="B49" s="44"/>
      <c r="C49" s="45"/>
    </row>
    <row r="50" spans="1:3" ht="15" customHeight="1">
      <c r="A50" s="267" t="s">
        <v>96</v>
      </c>
      <c r="B50" s="76" t="s">
        <v>226</v>
      </c>
      <c r="C50" s="66">
        <f>SUM(C51:C66)</f>
        <v>919456.0000000001</v>
      </c>
    </row>
    <row r="51" spans="1:3" ht="12" customHeight="1">
      <c r="A51" s="190" t="s">
        <v>89</v>
      </c>
      <c r="B51" s="167" t="s">
        <v>170</v>
      </c>
      <c r="C51" s="168">
        <v>410000</v>
      </c>
    </row>
    <row r="52" spans="1:3" ht="12" customHeight="1">
      <c r="A52" s="190" t="s">
        <v>89</v>
      </c>
      <c r="B52" s="167" t="s">
        <v>171</v>
      </c>
      <c r="C52" s="168">
        <v>81066.58</v>
      </c>
    </row>
    <row r="53" spans="1:3" ht="12" customHeight="1">
      <c r="A53" s="190" t="s">
        <v>89</v>
      </c>
      <c r="B53" s="167" t="s">
        <v>172</v>
      </c>
      <c r="C53" s="168">
        <v>23320.8</v>
      </c>
    </row>
    <row r="54" spans="1:3" ht="30.75" customHeight="1">
      <c r="A54" s="190" t="s">
        <v>89</v>
      </c>
      <c r="B54" s="167" t="s">
        <v>210</v>
      </c>
      <c r="C54" s="168">
        <v>79991.54</v>
      </c>
    </row>
    <row r="55" spans="1:3" ht="12" customHeight="1">
      <c r="A55" s="190" t="s">
        <v>89</v>
      </c>
      <c r="B55" s="167" t="s">
        <v>173</v>
      </c>
      <c r="C55" s="168">
        <v>59200</v>
      </c>
    </row>
    <row r="56" spans="1:3" ht="12" customHeight="1">
      <c r="A56" s="190" t="s">
        <v>89</v>
      </c>
      <c r="B56" s="167" t="s">
        <v>174</v>
      </c>
      <c r="C56" s="168">
        <v>38172.28</v>
      </c>
    </row>
    <row r="57" spans="1:3" ht="12" customHeight="1">
      <c r="A57" s="190" t="s">
        <v>89</v>
      </c>
      <c r="B57" s="167" t="s">
        <v>175</v>
      </c>
      <c r="C57" s="168">
        <v>10000</v>
      </c>
    </row>
    <row r="58" spans="1:3" ht="12" customHeight="1">
      <c r="A58" s="190" t="s">
        <v>89</v>
      </c>
      <c r="B58" s="167" t="s">
        <v>176</v>
      </c>
      <c r="C58" s="168">
        <v>49000</v>
      </c>
    </row>
    <row r="59" spans="1:3" ht="12" customHeight="1">
      <c r="A59" s="190" t="s">
        <v>89</v>
      </c>
      <c r="B59" s="167" t="s">
        <v>177</v>
      </c>
      <c r="C59" s="168">
        <v>20000</v>
      </c>
    </row>
    <row r="60" spans="1:3" ht="12" customHeight="1">
      <c r="A60" s="190" t="s">
        <v>89</v>
      </c>
      <c r="B60" s="167" t="s">
        <v>178</v>
      </c>
      <c r="C60" s="168">
        <v>29347.8</v>
      </c>
    </row>
    <row r="61" spans="1:3" ht="12" customHeight="1">
      <c r="A61" s="190" t="s">
        <v>89</v>
      </c>
      <c r="B61" s="167" t="s">
        <v>179</v>
      </c>
      <c r="C61" s="168">
        <v>7257</v>
      </c>
    </row>
    <row r="62" spans="1:3" ht="12" customHeight="1">
      <c r="A62" s="190" t="s">
        <v>89</v>
      </c>
      <c r="B62" s="167" t="s">
        <v>180</v>
      </c>
      <c r="C62" s="168">
        <v>15000</v>
      </c>
    </row>
    <row r="63" spans="1:3" ht="12" customHeight="1">
      <c r="A63" s="190" t="s">
        <v>89</v>
      </c>
      <c r="B63" s="167" t="s">
        <v>181</v>
      </c>
      <c r="C63" s="168">
        <v>20000</v>
      </c>
    </row>
    <row r="64" spans="1:3" ht="12" customHeight="1">
      <c r="A64" s="190" t="s">
        <v>89</v>
      </c>
      <c r="B64" s="167" t="s">
        <v>211</v>
      </c>
      <c r="C64" s="168">
        <v>12300</v>
      </c>
    </row>
    <row r="65" spans="1:3" ht="12" customHeight="1">
      <c r="A65" s="190" t="s">
        <v>89</v>
      </c>
      <c r="B65" s="167" t="s">
        <v>182</v>
      </c>
      <c r="C65" s="168">
        <v>20000</v>
      </c>
    </row>
    <row r="66" spans="1:3" ht="15" customHeight="1">
      <c r="A66" s="190" t="s">
        <v>183</v>
      </c>
      <c r="B66" s="167" t="s">
        <v>184</v>
      </c>
      <c r="C66" s="169">
        <v>44800</v>
      </c>
    </row>
    <row r="67" spans="1:3" ht="3" customHeight="1">
      <c r="A67" s="59"/>
      <c r="B67" s="78"/>
      <c r="C67" s="79"/>
    </row>
    <row r="68" spans="1:3" ht="3" customHeight="1">
      <c r="A68" s="59"/>
      <c r="B68" s="78"/>
      <c r="C68" s="79"/>
    </row>
    <row r="69" spans="1:3" ht="3" customHeight="1">
      <c r="A69" s="59"/>
      <c r="B69" s="78"/>
      <c r="C69" s="79"/>
    </row>
    <row r="70" spans="1:3" ht="3" customHeight="1">
      <c r="A70" s="111"/>
      <c r="B70" s="44"/>
      <c r="C70" s="45"/>
    </row>
    <row r="71" spans="1:3" ht="3" customHeight="1" hidden="1">
      <c r="A71" s="59"/>
      <c r="B71" s="78"/>
      <c r="C71" s="79"/>
    </row>
    <row r="72" spans="1:3" ht="3" customHeight="1" hidden="1">
      <c r="A72" s="59"/>
      <c r="B72" s="78" t="s">
        <v>32</v>
      </c>
      <c r="C72" s="79"/>
    </row>
    <row r="73" spans="1:3" ht="12.75" customHeight="1">
      <c r="A73" s="268" t="s">
        <v>97</v>
      </c>
      <c r="B73" s="76" t="s">
        <v>227</v>
      </c>
      <c r="C73" s="66">
        <f>SUM(C74:C75)</f>
        <v>0</v>
      </c>
    </row>
    <row r="74" spans="1:3" ht="7.5" customHeight="1">
      <c r="A74" s="268"/>
      <c r="B74" s="44"/>
      <c r="C74" s="45"/>
    </row>
    <row r="75" spans="1:3" ht="6.75" customHeight="1">
      <c r="A75" s="268"/>
      <c r="B75" s="44" t="s">
        <v>32</v>
      </c>
      <c r="C75" s="45"/>
    </row>
    <row r="76" spans="1:3" ht="11.25" customHeight="1">
      <c r="A76" s="268" t="s">
        <v>98</v>
      </c>
      <c r="B76" s="76" t="s">
        <v>228</v>
      </c>
      <c r="C76" s="66">
        <f>SUM(C77:C83)</f>
        <v>445500</v>
      </c>
    </row>
    <row r="77" spans="1:3" ht="12" customHeight="1">
      <c r="A77" s="190" t="s">
        <v>185</v>
      </c>
      <c r="B77" s="62" t="s">
        <v>187</v>
      </c>
      <c r="C77" s="63">
        <v>240000</v>
      </c>
    </row>
    <row r="78" spans="1:3" ht="12" customHeight="1">
      <c r="A78" s="190" t="s">
        <v>185</v>
      </c>
      <c r="B78" s="44" t="s">
        <v>188</v>
      </c>
      <c r="C78" s="45">
        <v>114000</v>
      </c>
    </row>
    <row r="79" spans="1:3" ht="12" customHeight="1">
      <c r="A79" s="190" t="s">
        <v>185</v>
      </c>
      <c r="B79" s="44" t="s">
        <v>189</v>
      </c>
      <c r="C79" s="45">
        <v>10000</v>
      </c>
    </row>
    <row r="80" spans="1:3" ht="12" customHeight="1">
      <c r="A80" s="190" t="s">
        <v>186</v>
      </c>
      <c r="B80" s="44" t="s">
        <v>190</v>
      </c>
      <c r="C80" s="45">
        <v>20000</v>
      </c>
    </row>
    <row r="81" spans="1:3" ht="12" customHeight="1">
      <c r="A81" s="190" t="s">
        <v>186</v>
      </c>
      <c r="B81" s="167" t="s">
        <v>191</v>
      </c>
      <c r="C81" s="45">
        <v>40000</v>
      </c>
    </row>
    <row r="82" spans="1:3" ht="12" customHeight="1">
      <c r="A82" s="190" t="s">
        <v>186</v>
      </c>
      <c r="B82" s="167" t="s">
        <v>192</v>
      </c>
      <c r="C82" s="45">
        <v>6500</v>
      </c>
    </row>
    <row r="83" spans="1:3" ht="12" customHeight="1">
      <c r="A83" s="190" t="s">
        <v>186</v>
      </c>
      <c r="B83" s="167" t="s">
        <v>197</v>
      </c>
      <c r="C83" s="45">
        <v>15000</v>
      </c>
    </row>
    <row r="84" ht="7.5" customHeight="1">
      <c r="A84" s="59"/>
    </row>
    <row r="85" spans="1:3" ht="5.25" customHeight="1">
      <c r="A85" s="64"/>
      <c r="B85" s="44"/>
      <c r="C85" s="45"/>
    </row>
    <row r="86" spans="1:3" ht="13.5" thickBot="1">
      <c r="A86" s="151" t="s">
        <v>5</v>
      </c>
      <c r="B86" s="58" t="s">
        <v>33</v>
      </c>
      <c r="C86" s="113">
        <f>SUM(C87:C88)</f>
        <v>120000</v>
      </c>
    </row>
    <row r="87" spans="1:3" ht="13.5" customHeight="1" thickTop="1">
      <c r="A87" s="190" t="s">
        <v>90</v>
      </c>
      <c r="B87" s="186" t="s">
        <v>209</v>
      </c>
      <c r="C87" s="109">
        <v>120000</v>
      </c>
    </row>
    <row r="88" spans="1:3" ht="4.5" customHeight="1">
      <c r="A88" s="59"/>
      <c r="B88" s="154"/>
      <c r="C88" s="45"/>
    </row>
    <row r="89" spans="1:3" ht="13.5" customHeight="1" thickBot="1">
      <c r="A89" s="125" t="s">
        <v>0</v>
      </c>
      <c r="B89" s="58" t="s">
        <v>27</v>
      </c>
      <c r="C89" s="39">
        <f>SUM(C90:C91)</f>
        <v>0</v>
      </c>
    </row>
    <row r="90" spans="1:3" ht="8.25" customHeight="1" thickTop="1">
      <c r="A90" s="68"/>
      <c r="B90" s="41" t="s">
        <v>25</v>
      </c>
      <c r="C90" s="42"/>
    </row>
    <row r="91" spans="1:3" ht="6" customHeight="1">
      <c r="A91" s="69"/>
      <c r="B91" s="44" t="s">
        <v>25</v>
      </c>
      <c r="C91" s="45"/>
    </row>
    <row r="92" spans="1:3" ht="12.75">
      <c r="A92" s="54" t="s">
        <v>6</v>
      </c>
      <c r="B92" s="55" t="s">
        <v>35</v>
      </c>
      <c r="C92" s="56">
        <f>C93+C96</f>
        <v>75044</v>
      </c>
    </row>
    <row r="93" spans="1:3" ht="13.5" thickBot="1">
      <c r="A93" s="57" t="s">
        <v>7</v>
      </c>
      <c r="B93" s="58" t="s">
        <v>28</v>
      </c>
      <c r="C93" s="53">
        <f>SUM(C94:C95)</f>
        <v>54244</v>
      </c>
    </row>
    <row r="94" spans="1:3" ht="13.5" thickTop="1">
      <c r="A94" s="190" t="s">
        <v>115</v>
      </c>
      <c r="B94" s="41" t="s">
        <v>193</v>
      </c>
      <c r="C94" s="42">
        <v>54244</v>
      </c>
    </row>
    <row r="95" spans="1:3" ht="6" customHeight="1">
      <c r="A95" s="69"/>
      <c r="B95" s="44" t="s">
        <v>25</v>
      </c>
      <c r="C95" s="45"/>
    </row>
    <row r="96" spans="1:3" ht="16.5" customHeight="1" thickBot="1">
      <c r="A96" s="57" t="s">
        <v>8</v>
      </c>
      <c r="B96" s="58" t="s">
        <v>29</v>
      </c>
      <c r="C96" s="53">
        <f>SUM(C97:C98)</f>
        <v>20800</v>
      </c>
    </row>
    <row r="97" spans="1:3" ht="12.75" customHeight="1" thickTop="1">
      <c r="A97" s="190" t="s">
        <v>121</v>
      </c>
      <c r="B97" s="167" t="s">
        <v>194</v>
      </c>
      <c r="C97" s="45">
        <v>20800</v>
      </c>
    </row>
    <row r="98" spans="1:3" ht="3.75" customHeight="1">
      <c r="A98" s="69"/>
      <c r="B98" s="44"/>
      <c r="C98" s="45"/>
    </row>
    <row r="99" spans="1:3" ht="13.5" thickBot="1">
      <c r="A99" s="57" t="s">
        <v>9</v>
      </c>
      <c r="B99" s="58" t="s">
        <v>30</v>
      </c>
      <c r="C99" s="39">
        <f>SUM(C100:C101)</f>
        <v>0</v>
      </c>
    </row>
    <row r="100" spans="1:3" ht="8.25" customHeight="1" thickTop="1">
      <c r="A100" s="68"/>
      <c r="B100" s="41"/>
      <c r="C100" s="42"/>
    </row>
    <row r="101" spans="1:3" ht="5.25" customHeight="1">
      <c r="A101" s="69"/>
      <c r="B101" s="44"/>
      <c r="C101" s="45"/>
    </row>
    <row r="102" spans="1:3" ht="13.5" thickBot="1">
      <c r="A102" s="57" t="s">
        <v>10</v>
      </c>
      <c r="B102" s="58" t="s">
        <v>1</v>
      </c>
      <c r="C102" s="39">
        <f>SUM(C103:C104)</f>
        <v>0</v>
      </c>
    </row>
    <row r="103" spans="1:3" ht="6" customHeight="1" thickTop="1">
      <c r="A103" s="68"/>
      <c r="B103" s="41" t="s">
        <v>25</v>
      </c>
      <c r="C103" s="42"/>
    </row>
    <row r="104" spans="1:3" ht="6" customHeight="1">
      <c r="A104" s="69"/>
      <c r="B104" s="44" t="s">
        <v>25</v>
      </c>
      <c r="C104" s="45"/>
    </row>
    <row r="105" spans="1:3" ht="6.75" customHeight="1">
      <c r="A105" s="49"/>
      <c r="B105" s="50"/>
      <c r="C105" s="33"/>
    </row>
    <row r="106" spans="1:3" ht="18.75" customHeight="1">
      <c r="A106" s="176"/>
      <c r="B106" s="177" t="s">
        <v>16</v>
      </c>
      <c r="C106" s="178">
        <f>C107+C114</f>
        <v>504439</v>
      </c>
    </row>
    <row r="107" spans="1:3" ht="12.75">
      <c r="A107" s="70">
        <v>3</v>
      </c>
      <c r="B107" s="71" t="s">
        <v>17</v>
      </c>
      <c r="C107" s="72">
        <f>SUM(C108+C111)</f>
        <v>180000</v>
      </c>
    </row>
    <row r="108" spans="1:3" ht="13.5" thickBot="1">
      <c r="A108" s="37" t="s">
        <v>11</v>
      </c>
      <c r="B108" s="58" t="s">
        <v>19</v>
      </c>
      <c r="C108" s="39">
        <f>SUM(C109:C110)</f>
        <v>0</v>
      </c>
    </row>
    <row r="109" spans="1:3" ht="6.75" customHeight="1" thickTop="1">
      <c r="A109" s="40"/>
      <c r="B109" s="41"/>
      <c r="C109" s="42"/>
    </row>
    <row r="110" spans="1:3" ht="6.75" customHeight="1">
      <c r="A110" s="43"/>
      <c r="B110" s="44"/>
      <c r="C110" s="45"/>
    </row>
    <row r="111" spans="1:3" ht="13.5" thickBot="1">
      <c r="A111" s="46">
        <v>3232</v>
      </c>
      <c r="B111" s="73" t="s">
        <v>12</v>
      </c>
      <c r="C111" s="39">
        <f>SUM(C112:C113)</f>
        <v>180000</v>
      </c>
    </row>
    <row r="112" spans="1:3" ht="13.5" thickTop="1">
      <c r="A112" s="249">
        <v>32329</v>
      </c>
      <c r="B112" s="41" t="s">
        <v>195</v>
      </c>
      <c r="C112" s="42">
        <v>180000</v>
      </c>
    </row>
    <row r="113" spans="1:3" ht="3.75" customHeight="1">
      <c r="A113" s="75"/>
      <c r="B113" s="44"/>
      <c r="C113" s="45"/>
    </row>
    <row r="114" spans="1:3" ht="12.75">
      <c r="A114" s="51">
        <v>4</v>
      </c>
      <c r="B114" s="52" t="s">
        <v>18</v>
      </c>
      <c r="C114" s="36">
        <f>SUM(C115+C118+C131)</f>
        <v>324439</v>
      </c>
    </row>
    <row r="115" spans="1:3" ht="13.5" thickBot="1">
      <c r="A115" s="37" t="s">
        <v>13</v>
      </c>
      <c r="B115" s="58" t="s">
        <v>20</v>
      </c>
      <c r="C115" s="39">
        <f>SUM(C116:C117)</f>
        <v>0</v>
      </c>
    </row>
    <row r="116" spans="1:3" ht="6.75" customHeight="1" thickTop="1">
      <c r="A116" s="40"/>
      <c r="B116" s="41"/>
      <c r="C116" s="42"/>
    </row>
    <row r="117" spans="1:3" ht="6" customHeight="1">
      <c r="A117" s="43"/>
      <c r="B117" s="44" t="s">
        <v>25</v>
      </c>
      <c r="C117" s="45"/>
    </row>
    <row r="118" spans="1:3" ht="13.5" customHeight="1" thickBot="1">
      <c r="A118" s="46">
        <v>422</v>
      </c>
      <c r="B118" s="73" t="s">
        <v>239</v>
      </c>
      <c r="C118" s="53">
        <f>SUM(C119:C129)</f>
        <v>85999.99999999999</v>
      </c>
    </row>
    <row r="119" spans="1:3" ht="12" customHeight="1" thickTop="1">
      <c r="A119" s="249">
        <v>42211</v>
      </c>
      <c r="B119" s="170" t="s">
        <v>61</v>
      </c>
      <c r="C119" s="159">
        <v>38331.72</v>
      </c>
    </row>
    <row r="120" spans="1:3" ht="12" customHeight="1">
      <c r="A120" s="249">
        <v>42211</v>
      </c>
      <c r="B120" s="173" t="s">
        <v>62</v>
      </c>
      <c r="C120" s="168">
        <v>14585.34</v>
      </c>
    </row>
    <row r="121" spans="1:3" ht="12" customHeight="1">
      <c r="A121" s="249">
        <v>42211</v>
      </c>
      <c r="B121" s="173" t="s">
        <v>63</v>
      </c>
      <c r="C121" s="168">
        <v>1525.2</v>
      </c>
    </row>
    <row r="122" spans="1:3" ht="12" customHeight="1">
      <c r="A122" s="249">
        <v>42211</v>
      </c>
      <c r="B122" s="173" t="s">
        <v>64</v>
      </c>
      <c r="C122" s="168">
        <v>3473.52</v>
      </c>
    </row>
    <row r="123" spans="1:3" ht="12" customHeight="1">
      <c r="A123" s="249">
        <v>42211</v>
      </c>
      <c r="B123" s="173" t="s">
        <v>65</v>
      </c>
      <c r="C123" s="168">
        <v>408.36</v>
      </c>
    </row>
    <row r="124" spans="1:3" ht="12" customHeight="1">
      <c r="A124" s="249">
        <v>42211</v>
      </c>
      <c r="B124" s="173" t="s">
        <v>66</v>
      </c>
      <c r="C124" s="168">
        <v>970.47</v>
      </c>
    </row>
    <row r="125" spans="1:3" ht="12" customHeight="1">
      <c r="A125" s="249">
        <v>42211</v>
      </c>
      <c r="B125" s="174" t="s">
        <v>67</v>
      </c>
      <c r="C125" s="63">
        <v>905.28</v>
      </c>
    </row>
    <row r="126" spans="1:3" ht="12" customHeight="1">
      <c r="A126" s="249">
        <v>42211</v>
      </c>
      <c r="B126" s="171" t="s">
        <v>68</v>
      </c>
      <c r="C126" s="45">
        <v>4539.93</v>
      </c>
    </row>
    <row r="127" spans="1:3" ht="12" customHeight="1">
      <c r="A127" s="249">
        <v>42211</v>
      </c>
      <c r="B127" s="172" t="s">
        <v>69</v>
      </c>
      <c r="C127" s="67">
        <v>2030.73</v>
      </c>
    </row>
    <row r="128" spans="1:3" ht="12" customHeight="1">
      <c r="A128" s="249">
        <v>42211</v>
      </c>
      <c r="B128" s="172" t="s">
        <v>70</v>
      </c>
      <c r="C128" s="67">
        <v>954.48</v>
      </c>
    </row>
    <row r="129" spans="1:3" ht="12" customHeight="1">
      <c r="A129" s="249">
        <v>42211</v>
      </c>
      <c r="B129" s="172" t="s">
        <v>71</v>
      </c>
      <c r="C129" s="67">
        <v>18274.97</v>
      </c>
    </row>
    <row r="130" spans="1:3" ht="4.5" customHeight="1">
      <c r="A130" s="48"/>
      <c r="B130" s="83"/>
      <c r="C130" s="67"/>
    </row>
    <row r="131" spans="1:3" ht="13.5" thickBot="1">
      <c r="A131" s="46">
        <v>426</v>
      </c>
      <c r="B131" s="73" t="s">
        <v>22</v>
      </c>
      <c r="C131" s="53">
        <f>SUM(C132:C133)</f>
        <v>238439</v>
      </c>
    </row>
    <row r="132" spans="1:3" ht="15.75" customHeight="1" thickTop="1">
      <c r="A132" s="248">
        <v>42621</v>
      </c>
      <c r="B132" s="41" t="s">
        <v>196</v>
      </c>
      <c r="C132" s="42">
        <v>238439</v>
      </c>
    </row>
    <row r="133" spans="1:3" ht="1.5" customHeight="1">
      <c r="A133" s="75"/>
      <c r="B133" s="44"/>
      <c r="C133" s="45"/>
    </row>
    <row r="134" spans="1:3" ht="3" customHeight="1">
      <c r="A134" s="49"/>
      <c r="B134" s="50"/>
      <c r="C134" s="33"/>
    </row>
    <row r="135" spans="1:3" ht="13.5" customHeight="1">
      <c r="A135" s="34">
        <v>3</v>
      </c>
      <c r="B135" s="35" t="s">
        <v>39</v>
      </c>
      <c r="C135" s="36">
        <f>C8+C107</f>
        <v>620561</v>
      </c>
    </row>
    <row r="136" spans="1:3" ht="15.75" customHeight="1">
      <c r="A136" s="51">
        <v>4</v>
      </c>
      <c r="B136" s="52" t="s">
        <v>40</v>
      </c>
      <c r="C136" s="36">
        <f>C21+C114</f>
        <v>2119439</v>
      </c>
    </row>
    <row r="137" spans="1:3" ht="3" customHeight="1">
      <c r="A137" s="49"/>
      <c r="B137" s="50"/>
      <c r="C137" s="33"/>
    </row>
    <row r="138" spans="1:3" ht="18" customHeight="1">
      <c r="A138" s="175"/>
      <c r="B138" s="196" t="s">
        <v>54</v>
      </c>
      <c r="C138" s="217">
        <f>C7+C21+C107+C115+C118+C131</f>
        <v>2740000</v>
      </c>
    </row>
    <row r="139" ht="3" customHeight="1"/>
    <row r="140" ht="3" customHeight="1"/>
    <row r="141" spans="1:2" s="143" customFormat="1" ht="12.75" customHeight="1">
      <c r="A141" s="152" t="s">
        <v>53</v>
      </c>
      <c r="B141" s="152"/>
    </row>
    <row r="142" s="143" customFormat="1" ht="12.75">
      <c r="A142" s="143" t="s">
        <v>206</v>
      </c>
    </row>
    <row r="143" spans="1:6" s="143" customFormat="1" ht="12.75">
      <c r="A143" s="147" t="s">
        <v>51</v>
      </c>
      <c r="B143" s="147"/>
      <c r="C143" s="142"/>
      <c r="D143" s="142"/>
      <c r="E143" s="147"/>
      <c r="F143" s="147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Header>&amp;R&amp;9&amp;XŠibensko-kninska županija: PLAN PRIORITETA-DEC-ZDR-2010.</oddHeader>
    <oddFooter>&amp;R&amp;9&amp;XŠibensko-kninska županija: PLAN PRIORITETA-DEC-ZDR-2010.  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7"/>
  <sheetViews>
    <sheetView tabSelected="1" zoomScalePageLayoutView="0" workbookViewId="0" topLeftCell="A106">
      <selection activeCell="A136" sqref="A136"/>
    </sheetView>
  </sheetViews>
  <sheetFormatPr defaultColWidth="9.140625" defaultRowHeight="12.75"/>
  <cols>
    <col min="1" max="1" width="7.00390625" style="0" customWidth="1"/>
    <col min="2" max="2" width="68.140625" style="0" customWidth="1"/>
    <col min="3" max="4" width="11.8515625" style="0" customWidth="1"/>
  </cols>
  <sheetData>
    <row r="1" ht="12.75">
      <c r="B1" s="107" t="s">
        <v>245</v>
      </c>
    </row>
    <row r="2" ht="12.75">
      <c r="B2" s="107" t="s">
        <v>243</v>
      </c>
    </row>
    <row r="4" ht="13.5" thickBot="1"/>
    <row r="5" spans="1:4" ht="15" customHeight="1">
      <c r="A5" s="101" t="s">
        <v>244</v>
      </c>
      <c r="B5" s="102"/>
      <c r="C5" s="103"/>
      <c r="D5" s="103"/>
    </row>
    <row r="6" spans="1:4" ht="15.75" thickBot="1">
      <c r="A6" s="254" t="s">
        <v>41</v>
      </c>
      <c r="B6" s="255"/>
      <c r="C6" s="104"/>
      <c r="D6" s="104"/>
    </row>
    <row r="7" spans="1:4" ht="23.25" customHeight="1" thickTop="1">
      <c r="A7" s="216"/>
      <c r="B7" s="191" t="s">
        <v>86</v>
      </c>
      <c r="C7" s="235"/>
      <c r="D7" s="235"/>
    </row>
    <row r="8" spans="1:4" ht="32.25" customHeight="1">
      <c r="A8" s="231" t="s">
        <v>42</v>
      </c>
      <c r="B8" s="94" t="s">
        <v>83</v>
      </c>
      <c r="C8" s="105" t="s">
        <v>256</v>
      </c>
      <c r="D8" s="105" t="s">
        <v>261</v>
      </c>
    </row>
    <row r="9" spans="1:4" ht="11.25" customHeight="1" thickBot="1">
      <c r="A9" s="236">
        <v>1</v>
      </c>
      <c r="B9" s="236">
        <v>2</v>
      </c>
      <c r="C9" s="236">
        <v>3</v>
      </c>
      <c r="D9" s="236"/>
    </row>
    <row r="10" spans="1:4" ht="8.25" customHeight="1" thickTop="1">
      <c r="A10" s="238"/>
      <c r="B10" s="238"/>
      <c r="C10" s="238"/>
      <c r="D10" s="238"/>
    </row>
    <row r="11" spans="1:4" ht="19.5" customHeight="1">
      <c r="A11" s="89"/>
      <c r="B11" s="90" t="s">
        <v>15</v>
      </c>
      <c r="C11" s="91">
        <f>C12</f>
        <v>1060000</v>
      </c>
      <c r="D11" s="91">
        <f>SUM(D12)</f>
        <v>1060000</v>
      </c>
    </row>
    <row r="12" spans="1:4" ht="16.5" customHeight="1">
      <c r="A12" s="34">
        <v>3</v>
      </c>
      <c r="B12" s="35" t="s">
        <v>17</v>
      </c>
      <c r="C12" s="36">
        <f>C13+C15+C21</f>
        <v>1060000</v>
      </c>
      <c r="D12" s="36">
        <f>SUM(C12)</f>
        <v>1060000</v>
      </c>
    </row>
    <row r="13" spans="1:4" ht="13.5" thickBot="1">
      <c r="A13" s="37" t="s">
        <v>11</v>
      </c>
      <c r="B13" s="38" t="s">
        <v>23</v>
      </c>
      <c r="C13" s="39">
        <f>SUM(C14:C14)</f>
        <v>40000</v>
      </c>
      <c r="D13" s="39">
        <f>SUM(C13)</f>
        <v>40000</v>
      </c>
    </row>
    <row r="14" spans="1:4" ht="18" customHeight="1" thickTop="1">
      <c r="A14" s="251" t="s">
        <v>130</v>
      </c>
      <c r="B14" s="44" t="s">
        <v>255</v>
      </c>
      <c r="C14" s="45">
        <v>40000</v>
      </c>
      <c r="D14" s="45">
        <v>40000</v>
      </c>
    </row>
    <row r="15" spans="1:4" ht="13.5" thickBot="1">
      <c r="A15" s="46">
        <v>3232</v>
      </c>
      <c r="B15" s="73" t="s">
        <v>12</v>
      </c>
      <c r="C15" s="39">
        <f>SUM(C16:C19)</f>
        <v>1020000</v>
      </c>
      <c r="D15" s="39">
        <f>SUM(D17,D18,D19)</f>
        <v>1020000</v>
      </c>
    </row>
    <row r="16" spans="1:4" ht="51.75" customHeight="1" thickTop="1">
      <c r="A16" s="74"/>
      <c r="B16" s="129" t="s">
        <v>249</v>
      </c>
      <c r="C16" s="61"/>
      <c r="D16" s="61"/>
    </row>
    <row r="17" spans="1:4" ht="21" customHeight="1">
      <c r="A17" s="249">
        <v>32321</v>
      </c>
      <c r="B17" s="167" t="s">
        <v>147</v>
      </c>
      <c r="C17" s="45">
        <v>650000</v>
      </c>
      <c r="D17" s="45">
        <v>650000</v>
      </c>
    </row>
    <row r="18" spans="1:4" ht="23.25" customHeight="1">
      <c r="A18" s="249">
        <v>32322</v>
      </c>
      <c r="B18" s="167" t="s">
        <v>148</v>
      </c>
      <c r="C18" s="45">
        <v>70000</v>
      </c>
      <c r="D18" s="45">
        <v>70000</v>
      </c>
    </row>
    <row r="19" spans="1:4" ht="17.25" customHeight="1">
      <c r="A19" s="248">
        <v>32323</v>
      </c>
      <c r="B19" s="167" t="s">
        <v>149</v>
      </c>
      <c r="C19" s="45">
        <v>300000</v>
      </c>
      <c r="D19" s="45">
        <v>300000</v>
      </c>
    </row>
    <row r="20" spans="1:4" ht="9.75" customHeight="1">
      <c r="A20" s="43"/>
      <c r="B20" s="44"/>
      <c r="C20" s="45"/>
      <c r="D20" s="45"/>
    </row>
    <row r="21" spans="1:4" ht="13.5" thickBot="1">
      <c r="A21" s="84" t="s">
        <v>59</v>
      </c>
      <c r="B21" s="256" t="s">
        <v>150</v>
      </c>
      <c r="C21" s="39">
        <f>SUM(C22:C23)</f>
        <v>0</v>
      </c>
      <c r="D21" s="39"/>
    </row>
    <row r="22" spans="1:4" ht="13.5" thickTop="1">
      <c r="A22" s="239"/>
      <c r="B22" s="78"/>
      <c r="C22" s="79"/>
      <c r="D22" s="79"/>
    </row>
    <row r="23" spans="1:4" ht="9" customHeight="1">
      <c r="A23" s="179"/>
      <c r="B23" s="44"/>
      <c r="C23" s="45"/>
      <c r="D23" s="45"/>
    </row>
    <row r="24" spans="1:4" ht="9" customHeight="1">
      <c r="A24" s="87"/>
      <c r="B24" s="32"/>
      <c r="C24" s="88"/>
      <c r="D24" s="88"/>
    </row>
    <row r="25" spans="1:4" ht="12.75">
      <c r="A25" s="95"/>
      <c r="B25" s="250" t="s">
        <v>14</v>
      </c>
      <c r="C25" s="96">
        <f>C26</f>
        <v>320000</v>
      </c>
      <c r="D25" s="96">
        <f>SUM(D26)</f>
        <v>320000</v>
      </c>
    </row>
    <row r="26" spans="1:4" ht="12.75">
      <c r="A26" s="97" t="s">
        <v>44</v>
      </c>
      <c r="B26" s="52" t="s">
        <v>18</v>
      </c>
      <c r="C26" s="36">
        <f>C27+C30+C88</f>
        <v>320000</v>
      </c>
      <c r="D26" s="36">
        <f>SUM(D30)</f>
        <v>320000</v>
      </c>
    </row>
    <row r="27" spans="1:4" ht="13.5" thickBot="1">
      <c r="A27" s="37" t="s">
        <v>13</v>
      </c>
      <c r="B27" s="86" t="s">
        <v>43</v>
      </c>
      <c r="C27" s="53">
        <f>SUM(C28:C29)</f>
        <v>0</v>
      </c>
      <c r="D27" s="53"/>
    </row>
    <row r="28" spans="1:4" ht="4.5" customHeight="1" thickTop="1">
      <c r="A28" s="84"/>
      <c r="B28" s="78" t="s">
        <v>25</v>
      </c>
      <c r="C28" s="98"/>
      <c r="D28" s="98"/>
    </row>
    <row r="29" spans="1:4" ht="5.25" customHeight="1">
      <c r="A29" s="100"/>
      <c r="B29" t="s">
        <v>25</v>
      </c>
      <c r="C29" s="99"/>
      <c r="D29" s="99"/>
    </row>
    <row r="30" spans="1:4" ht="12.75">
      <c r="A30" s="54" t="s">
        <v>2</v>
      </c>
      <c r="B30" s="55" t="s">
        <v>37</v>
      </c>
      <c r="C30" s="99">
        <f>SUM(C31+C37+C81+C85)</f>
        <v>244000</v>
      </c>
      <c r="D30" s="99">
        <f>SUM(D37,D81)</f>
        <v>320000</v>
      </c>
    </row>
    <row r="31" spans="1:4" ht="14.25" customHeight="1" thickBot="1">
      <c r="A31" s="57" t="s">
        <v>3</v>
      </c>
      <c r="B31" s="58" t="s">
        <v>24</v>
      </c>
      <c r="C31" s="39">
        <f>SUM(C32:C36)</f>
        <v>0</v>
      </c>
      <c r="D31" s="39"/>
    </row>
    <row r="32" spans="1:4" ht="3" customHeight="1" hidden="1" thickTop="1">
      <c r="A32" s="59"/>
      <c r="B32" s="60"/>
      <c r="C32" s="61"/>
      <c r="D32" s="61"/>
    </row>
    <row r="33" spans="1:4" ht="3" customHeight="1" hidden="1">
      <c r="A33" s="59"/>
      <c r="B33" s="78"/>
      <c r="C33" s="79"/>
      <c r="D33" s="79"/>
    </row>
    <row r="34" spans="1:4" ht="3" customHeight="1" hidden="1">
      <c r="A34" s="59"/>
      <c r="B34" s="78"/>
      <c r="C34" s="79"/>
      <c r="D34" s="79"/>
    </row>
    <row r="35" spans="1:4" ht="3" customHeight="1" hidden="1">
      <c r="A35" s="59"/>
      <c r="B35" s="78"/>
      <c r="C35" s="79"/>
      <c r="D35" s="79"/>
    </row>
    <row r="36" spans="1:4" ht="3" customHeight="1" hidden="1">
      <c r="A36" s="64"/>
      <c r="B36" s="62" t="s">
        <v>25</v>
      </c>
      <c r="C36" s="63"/>
      <c r="D36" s="63"/>
    </row>
    <row r="37" spans="1:4" ht="14.25" thickBot="1" thickTop="1">
      <c r="A37" s="57" t="s">
        <v>4</v>
      </c>
      <c r="B37" s="58" t="s">
        <v>252</v>
      </c>
      <c r="C37" s="131">
        <f>C38+C49+C52+C55+C73+C76</f>
        <v>169000</v>
      </c>
      <c r="D37" s="131">
        <f>SUM(D38,D52,D55)</f>
        <v>257000</v>
      </c>
    </row>
    <row r="38" spans="1:7" ht="13.5" thickTop="1">
      <c r="A38" s="266" t="s">
        <v>93</v>
      </c>
      <c r="B38" s="65" t="s">
        <v>229</v>
      </c>
      <c r="C38" s="66">
        <f>SUM(C39:C48)</f>
        <v>50000</v>
      </c>
      <c r="D38" s="66">
        <f>SUM(D39)</f>
        <v>31870</v>
      </c>
      <c r="G38" s="136"/>
    </row>
    <row r="39" spans="1:4" ht="24">
      <c r="A39" s="190" t="s">
        <v>138</v>
      </c>
      <c r="B39" s="44" t="s">
        <v>257</v>
      </c>
      <c r="C39" s="45">
        <v>50000</v>
      </c>
      <c r="D39" s="45">
        <v>31870</v>
      </c>
    </row>
    <row r="40" spans="1:4" ht="14.25" customHeight="1">
      <c r="A40" s="190"/>
      <c r="B40" s="44"/>
      <c r="C40" s="45"/>
      <c r="D40" s="45"/>
    </row>
    <row r="41" spans="1:4" ht="3" customHeight="1" hidden="1">
      <c r="A41" s="59"/>
      <c r="B41" s="78"/>
      <c r="C41" s="110"/>
      <c r="D41" s="110"/>
    </row>
    <row r="42" spans="1:4" ht="3" customHeight="1" hidden="1">
      <c r="A42" s="59"/>
      <c r="B42" s="78"/>
      <c r="C42" s="110"/>
      <c r="D42" s="110"/>
    </row>
    <row r="43" spans="1:4" ht="3" customHeight="1" hidden="1">
      <c r="A43" s="59"/>
      <c r="B43" s="78"/>
      <c r="C43" s="110"/>
      <c r="D43" s="110"/>
    </row>
    <row r="44" spans="1:4" ht="3" customHeight="1" hidden="1">
      <c r="A44" s="59"/>
      <c r="B44" s="78"/>
      <c r="C44" s="110"/>
      <c r="D44" s="110"/>
    </row>
    <row r="45" spans="1:4" ht="3" customHeight="1" hidden="1">
      <c r="A45" s="59"/>
      <c r="B45" s="78"/>
      <c r="C45" s="110"/>
      <c r="D45" s="110"/>
    </row>
    <row r="46" spans="1:4" ht="3" customHeight="1" hidden="1">
      <c r="A46" s="59"/>
      <c r="B46" s="78"/>
      <c r="C46" s="110"/>
      <c r="D46" s="110"/>
    </row>
    <row r="47" spans="1:4" ht="3" customHeight="1" hidden="1">
      <c r="A47" s="59"/>
      <c r="B47" s="78"/>
      <c r="C47" s="110"/>
      <c r="D47" s="110"/>
    </row>
    <row r="48" spans="1:4" ht="3" customHeight="1" hidden="1">
      <c r="A48" s="59"/>
      <c r="B48" s="62"/>
      <c r="C48" s="63"/>
      <c r="D48" s="63"/>
    </row>
    <row r="49" spans="1:4" ht="12.75">
      <c r="A49" s="266" t="s">
        <v>94</v>
      </c>
      <c r="B49" s="65" t="s">
        <v>100</v>
      </c>
      <c r="C49" s="66">
        <f>SUM(C50:C51)</f>
        <v>0</v>
      </c>
      <c r="D49" s="66"/>
    </row>
    <row r="50" spans="1:4" ht="11.25" customHeight="1">
      <c r="A50" s="59"/>
      <c r="B50" s="44"/>
      <c r="C50" s="45"/>
      <c r="D50" s="45"/>
    </row>
    <row r="51" spans="1:4" ht="0" customHeight="1" hidden="1">
      <c r="A51" s="59"/>
      <c r="B51" s="44"/>
      <c r="C51" s="45"/>
      <c r="D51" s="45"/>
    </row>
    <row r="52" spans="1:4" ht="12.75">
      <c r="A52" s="266" t="s">
        <v>95</v>
      </c>
      <c r="B52" s="65" t="s">
        <v>101</v>
      </c>
      <c r="C52" s="66">
        <f>SUM(C53:C54)</f>
        <v>12000</v>
      </c>
      <c r="D52" s="66">
        <f>SUM(D53)</f>
        <v>12000</v>
      </c>
    </row>
    <row r="53" spans="1:4" ht="18" customHeight="1">
      <c r="A53" s="190" t="s">
        <v>140</v>
      </c>
      <c r="B53" s="44" t="s">
        <v>258</v>
      </c>
      <c r="C53" s="45">
        <v>12000</v>
      </c>
      <c r="D53" s="45">
        <v>12000</v>
      </c>
    </row>
    <row r="54" spans="1:4" ht="14.25" customHeight="1">
      <c r="A54" s="64"/>
      <c r="B54" s="44"/>
      <c r="C54" s="45"/>
      <c r="D54" s="45"/>
    </row>
    <row r="55" spans="1:4" ht="12.75">
      <c r="A55" s="267" t="s">
        <v>96</v>
      </c>
      <c r="B55" s="76" t="s">
        <v>226</v>
      </c>
      <c r="C55" s="66">
        <f>SUM(C56:C72)</f>
        <v>107000</v>
      </c>
      <c r="D55" s="66">
        <f>SUM(D56:D66)</f>
        <v>213130</v>
      </c>
    </row>
    <row r="56" spans="1:4" ht="17.25" customHeight="1">
      <c r="A56" s="190" t="s">
        <v>89</v>
      </c>
      <c r="B56" s="44" t="s">
        <v>270</v>
      </c>
      <c r="C56" s="45">
        <v>20000</v>
      </c>
      <c r="D56" s="45">
        <v>60000</v>
      </c>
    </row>
    <row r="57" spans="1:4" ht="15" customHeight="1">
      <c r="A57" s="190" t="s">
        <v>89</v>
      </c>
      <c r="B57" s="44" t="s">
        <v>253</v>
      </c>
      <c r="C57" s="45">
        <v>84000</v>
      </c>
      <c r="D57" s="45">
        <v>84000</v>
      </c>
    </row>
    <row r="58" spans="1:4" ht="17.25" customHeight="1">
      <c r="A58" s="190" t="s">
        <v>89</v>
      </c>
      <c r="B58" s="127" t="s">
        <v>262</v>
      </c>
      <c r="C58" s="45">
        <v>3000</v>
      </c>
      <c r="D58" s="45">
        <v>4000</v>
      </c>
    </row>
    <row r="59" spans="1:4" ht="17.25" customHeight="1">
      <c r="A59" s="190" t="s">
        <v>89</v>
      </c>
      <c r="B59" s="127" t="s">
        <v>263</v>
      </c>
      <c r="C59" s="45"/>
      <c r="D59" s="45">
        <v>8000</v>
      </c>
    </row>
    <row r="60" spans="1:4" ht="17.25" customHeight="1">
      <c r="A60" s="190" t="s">
        <v>89</v>
      </c>
      <c r="B60" s="127" t="s">
        <v>264</v>
      </c>
      <c r="C60" s="45"/>
      <c r="D60" s="45">
        <v>21700</v>
      </c>
    </row>
    <row r="61" spans="1:4" ht="17.25" customHeight="1">
      <c r="A61" s="190" t="s">
        <v>89</v>
      </c>
      <c r="B61" s="127" t="s">
        <v>265</v>
      </c>
      <c r="C61" s="45"/>
      <c r="D61" s="45">
        <v>2400</v>
      </c>
    </row>
    <row r="62" spans="1:4" ht="17.25" customHeight="1">
      <c r="A62" s="190" t="s">
        <v>89</v>
      </c>
      <c r="B62" s="127" t="s">
        <v>268</v>
      </c>
      <c r="C62" s="45"/>
      <c r="D62" s="45">
        <v>4900</v>
      </c>
    </row>
    <row r="63" spans="1:4" ht="17.25" customHeight="1">
      <c r="A63" s="190" t="s">
        <v>89</v>
      </c>
      <c r="B63" s="127" t="s">
        <v>266</v>
      </c>
      <c r="C63" s="45"/>
      <c r="D63" s="45">
        <v>750</v>
      </c>
    </row>
    <row r="64" spans="1:4" ht="17.25" customHeight="1">
      <c r="A64" s="190" t="s">
        <v>89</v>
      </c>
      <c r="B64" s="127" t="s">
        <v>269</v>
      </c>
      <c r="C64" s="45"/>
      <c r="D64" s="45">
        <v>4380</v>
      </c>
    </row>
    <row r="65" spans="1:4" ht="17.25" customHeight="1">
      <c r="A65" s="190" t="s">
        <v>89</v>
      </c>
      <c r="B65" s="127" t="s">
        <v>271</v>
      </c>
      <c r="C65" s="45"/>
      <c r="D65" s="45">
        <v>16350</v>
      </c>
    </row>
    <row r="66" spans="1:4" ht="57.75" customHeight="1">
      <c r="A66" s="190" t="s">
        <v>89</v>
      </c>
      <c r="B66" s="277" t="s">
        <v>272</v>
      </c>
      <c r="C66" s="153"/>
      <c r="D66" s="153">
        <v>6650</v>
      </c>
    </row>
    <row r="67" spans="1:4" ht="14.25" customHeight="1" hidden="1">
      <c r="A67" s="190"/>
      <c r="B67" s="44"/>
      <c r="C67" s="45"/>
      <c r="D67" s="45"/>
    </row>
    <row r="68" spans="1:4" ht="21.75" customHeight="1" hidden="1">
      <c r="A68" s="190"/>
      <c r="B68" s="127"/>
      <c r="C68" s="45"/>
      <c r="D68" s="45"/>
    </row>
    <row r="69" spans="1:4" ht="22.5" customHeight="1" hidden="1">
      <c r="A69" s="59"/>
      <c r="B69" s="44"/>
      <c r="C69" s="45"/>
      <c r="D69" s="45"/>
    </row>
    <row r="70" spans="1:4" ht="16.5" customHeight="1" hidden="1">
      <c r="A70" s="59"/>
      <c r="B70" t="s">
        <v>55</v>
      </c>
      <c r="C70" s="79"/>
      <c r="D70" s="79"/>
    </row>
    <row r="71" spans="1:4" ht="6" customHeight="1" hidden="1">
      <c r="A71" s="59"/>
      <c r="B71" s="78"/>
      <c r="C71" s="79"/>
      <c r="D71" s="79"/>
    </row>
    <row r="72" spans="1:4" ht="3" customHeight="1" hidden="1">
      <c r="A72" s="64"/>
      <c r="B72" s="62" t="s">
        <v>32</v>
      </c>
      <c r="C72" s="63"/>
      <c r="D72" s="63"/>
    </row>
    <row r="73" spans="1:4" ht="12" customHeight="1">
      <c r="A73" s="268" t="s">
        <v>97</v>
      </c>
      <c r="B73" s="128" t="s">
        <v>227</v>
      </c>
      <c r="C73" s="66">
        <f>SUM(C74:C75)</f>
        <v>0</v>
      </c>
      <c r="D73" s="66"/>
    </row>
    <row r="74" spans="1:4" ht="4.5" customHeight="1" hidden="1">
      <c r="A74" s="111"/>
      <c r="B74" s="158" t="s">
        <v>32</v>
      </c>
      <c r="C74" s="45"/>
      <c r="D74" s="45"/>
    </row>
    <row r="75" spans="1:4" ht="14.25" customHeight="1">
      <c r="A75" s="111"/>
      <c r="B75" s="194"/>
      <c r="C75" s="45"/>
      <c r="D75" s="45"/>
    </row>
    <row r="76" spans="1:4" ht="20.25" customHeight="1">
      <c r="A76" s="268" t="s">
        <v>98</v>
      </c>
      <c r="B76" s="76" t="s">
        <v>228</v>
      </c>
      <c r="C76" s="66">
        <f>SUM(C79:C80)</f>
        <v>0</v>
      </c>
      <c r="D76" s="66"/>
    </row>
    <row r="77" spans="1:4" ht="6" customHeight="1">
      <c r="A77" s="266"/>
      <c r="B77" s="65"/>
      <c r="C77" s="132"/>
      <c r="D77" s="132"/>
    </row>
    <row r="78" spans="1:4" ht="6.75" customHeight="1">
      <c r="A78" s="266"/>
      <c r="B78" s="65"/>
      <c r="C78" s="132"/>
      <c r="D78" s="132"/>
    </row>
    <row r="79" spans="1:4" ht="6.75" customHeight="1">
      <c r="A79" s="59"/>
      <c r="B79" s="62"/>
      <c r="C79" s="63"/>
      <c r="D79" s="63"/>
    </row>
    <row r="80" spans="1:4" ht="6" customHeight="1" hidden="1">
      <c r="A80" s="64"/>
      <c r="B80" s="44"/>
      <c r="C80" s="45"/>
      <c r="D80" s="45"/>
    </row>
    <row r="81" spans="1:4" ht="13.5" thickBot="1">
      <c r="A81" s="57" t="s">
        <v>5</v>
      </c>
      <c r="B81" s="58" t="s">
        <v>33</v>
      </c>
      <c r="C81" s="53">
        <f>SUM(C82:C84)</f>
        <v>75000</v>
      </c>
      <c r="D81" s="53">
        <f>SUM(D82)</f>
        <v>63000</v>
      </c>
    </row>
    <row r="82" spans="1:4" ht="13.5" thickTop="1">
      <c r="A82" s="190" t="s">
        <v>90</v>
      </c>
      <c r="B82" s="41" t="s">
        <v>246</v>
      </c>
      <c r="C82" s="42">
        <v>75000</v>
      </c>
      <c r="D82" s="42">
        <v>63000</v>
      </c>
    </row>
    <row r="83" spans="1:4" ht="12.75">
      <c r="A83" s="190"/>
      <c r="B83" s="78"/>
      <c r="C83" s="63"/>
      <c r="D83" s="63"/>
    </row>
    <row r="84" spans="1:4" ht="8.25" customHeight="1">
      <c r="A84" s="64"/>
      <c r="B84" s="44"/>
      <c r="C84" s="45"/>
      <c r="D84" s="45"/>
    </row>
    <row r="85" spans="1:4" ht="13.5" thickBot="1">
      <c r="A85" s="57" t="s">
        <v>0</v>
      </c>
      <c r="B85" s="58" t="s">
        <v>27</v>
      </c>
      <c r="C85" s="39">
        <f>SUM(C86:C87)</f>
        <v>0</v>
      </c>
      <c r="D85" s="39"/>
    </row>
    <row r="86" spans="1:4" ht="7.5" customHeight="1" thickTop="1">
      <c r="A86" s="68"/>
      <c r="B86" s="41"/>
      <c r="C86" s="42"/>
      <c r="D86" s="42"/>
    </row>
    <row r="87" spans="1:4" ht="9.75" customHeight="1">
      <c r="A87" s="69"/>
      <c r="B87" s="44"/>
      <c r="C87" s="45"/>
      <c r="D87" s="45"/>
    </row>
    <row r="88" spans="1:4" ht="12.75">
      <c r="A88" s="54" t="s">
        <v>6</v>
      </c>
      <c r="B88" s="55" t="s">
        <v>35</v>
      </c>
      <c r="C88" s="56">
        <f>SUM(C89+C98+C101+C104)</f>
        <v>76000</v>
      </c>
      <c r="D88" s="56"/>
    </row>
    <row r="89" spans="1:4" ht="13.5" thickBot="1">
      <c r="A89" s="57" t="s">
        <v>7</v>
      </c>
      <c r="B89" s="58" t="s">
        <v>28</v>
      </c>
      <c r="C89" s="39">
        <f>SUM(C90:C97)</f>
        <v>76000</v>
      </c>
      <c r="D89" s="39">
        <f>SUM(D90)</f>
        <v>0</v>
      </c>
    </row>
    <row r="90" spans="1:4" ht="36" customHeight="1" thickTop="1">
      <c r="A90" s="190" t="s">
        <v>115</v>
      </c>
      <c r="B90" s="41" t="s">
        <v>254</v>
      </c>
      <c r="C90" s="42">
        <v>76000</v>
      </c>
      <c r="D90" s="42">
        <v>0</v>
      </c>
    </row>
    <row r="91" spans="1:4" ht="24" customHeight="1" hidden="1">
      <c r="A91" s="190"/>
      <c r="B91" s="62"/>
      <c r="C91" s="63"/>
      <c r="D91" s="63"/>
    </row>
    <row r="92" spans="1:4" ht="19.5" customHeight="1" hidden="1">
      <c r="A92" s="190"/>
      <c r="B92" s="62"/>
      <c r="C92" s="63"/>
      <c r="D92" s="63"/>
    </row>
    <row r="93" spans="1:4" ht="23.25" customHeight="1" hidden="1">
      <c r="A93" s="190"/>
      <c r="B93" s="62"/>
      <c r="C93" s="63"/>
      <c r="D93" s="63"/>
    </row>
    <row r="94" spans="1:4" ht="21.75" customHeight="1" hidden="1">
      <c r="A94" s="190"/>
      <c r="B94" s="62"/>
      <c r="C94" s="63"/>
      <c r="D94" s="63"/>
    </row>
    <row r="95" spans="1:4" ht="23.25" customHeight="1" hidden="1">
      <c r="A95" s="190"/>
      <c r="B95" s="62"/>
      <c r="C95" s="63"/>
      <c r="D95" s="63"/>
    </row>
    <row r="96" spans="1:4" ht="17.25" customHeight="1" hidden="1">
      <c r="A96" s="190"/>
      <c r="B96" s="62"/>
      <c r="C96" s="63"/>
      <c r="D96" s="63"/>
    </row>
    <row r="97" spans="1:4" ht="13.5" customHeight="1">
      <c r="A97" s="190"/>
      <c r="B97" s="62"/>
      <c r="C97" s="45"/>
      <c r="D97" s="45"/>
    </row>
    <row r="98" spans="1:4" ht="13.5" thickBot="1">
      <c r="A98" s="57" t="s">
        <v>8</v>
      </c>
      <c r="B98" s="58" t="s">
        <v>29</v>
      </c>
      <c r="C98" s="39">
        <f>SUM(C99:C100)</f>
        <v>0</v>
      </c>
      <c r="D98" s="39"/>
    </row>
    <row r="99" spans="1:4" ht="7.5" customHeight="1" thickTop="1">
      <c r="A99" s="68"/>
      <c r="B99" s="41"/>
      <c r="C99" s="42"/>
      <c r="D99" s="42"/>
    </row>
    <row r="100" spans="1:4" ht="9" customHeight="1">
      <c r="A100" s="69"/>
      <c r="B100" s="44"/>
      <c r="C100" s="45"/>
      <c r="D100" s="45"/>
    </row>
    <row r="101" spans="1:4" ht="13.5" thickBot="1">
      <c r="A101" s="57" t="s">
        <v>9</v>
      </c>
      <c r="B101" s="58" t="s">
        <v>30</v>
      </c>
      <c r="C101" s="39">
        <f>SUM(C102:C103)</f>
        <v>0</v>
      </c>
      <c r="D101" s="39"/>
    </row>
    <row r="102" spans="1:4" ht="13.5" customHeight="1" thickTop="1">
      <c r="A102" s="68"/>
      <c r="B102" s="41"/>
      <c r="C102" s="42"/>
      <c r="D102" s="42"/>
    </row>
    <row r="103" spans="1:4" ht="6" customHeight="1">
      <c r="A103" s="69"/>
      <c r="B103" s="44" t="s">
        <v>25</v>
      </c>
      <c r="C103" s="45"/>
      <c r="D103" s="45"/>
    </row>
    <row r="104" spans="1:4" ht="13.5" thickBot="1">
      <c r="A104" s="57" t="s">
        <v>10</v>
      </c>
      <c r="B104" s="58" t="s">
        <v>1</v>
      </c>
      <c r="C104" s="39">
        <f>SUM(C105:C106)</f>
        <v>0</v>
      </c>
      <c r="D104" s="39"/>
    </row>
    <row r="105" spans="1:4" ht="8.25" customHeight="1" thickTop="1">
      <c r="A105" s="68"/>
      <c r="B105" s="41"/>
      <c r="C105" s="42"/>
      <c r="D105" s="42"/>
    </row>
    <row r="106" spans="1:4" ht="7.5" customHeight="1">
      <c r="A106" s="69"/>
      <c r="B106" s="44"/>
      <c r="C106" s="45"/>
      <c r="D106" s="45"/>
    </row>
    <row r="107" spans="1:4" ht="6" customHeight="1">
      <c r="A107" s="49"/>
      <c r="B107" s="50"/>
      <c r="C107" s="33"/>
      <c r="D107" s="33"/>
    </row>
    <row r="108" spans="1:4" ht="15" customHeight="1">
      <c r="A108" s="192"/>
      <c r="B108" s="177" t="s">
        <v>16</v>
      </c>
      <c r="C108" s="193">
        <f>C109+C116</f>
        <v>120000</v>
      </c>
      <c r="D108" s="193">
        <f>SUM(D109,D116)</f>
        <v>120000</v>
      </c>
    </row>
    <row r="109" spans="1:4" ht="12.75">
      <c r="A109" s="70">
        <v>3</v>
      </c>
      <c r="B109" s="71" t="s">
        <v>17</v>
      </c>
      <c r="C109" s="72">
        <f>SUM(C110+C113)</f>
        <v>40000</v>
      </c>
      <c r="D109" s="72">
        <f>SUM(D113)</f>
        <v>40000</v>
      </c>
    </row>
    <row r="110" spans="1:4" ht="13.5" thickBot="1">
      <c r="A110" s="54" t="s">
        <v>11</v>
      </c>
      <c r="B110" s="58" t="s">
        <v>19</v>
      </c>
      <c r="C110" s="39">
        <f>SUM(C111:C112)</f>
        <v>0</v>
      </c>
      <c r="D110" s="39"/>
    </row>
    <row r="111" spans="1:4" ht="14.25" customHeight="1" thickTop="1">
      <c r="A111" s="40"/>
      <c r="B111" s="41"/>
      <c r="C111" s="42"/>
      <c r="D111" s="42"/>
    </row>
    <row r="112" spans="1:4" ht="0" customHeight="1" hidden="1">
      <c r="A112" s="43"/>
      <c r="B112" s="44"/>
      <c r="C112" s="45"/>
      <c r="D112" s="45"/>
    </row>
    <row r="113" spans="1:4" ht="13.5" thickBot="1">
      <c r="A113" s="276">
        <v>3232</v>
      </c>
      <c r="B113" s="73" t="s">
        <v>12</v>
      </c>
      <c r="C113" s="39">
        <f>SUM(C114:C115)</f>
        <v>40000</v>
      </c>
      <c r="D113" s="39">
        <f>SUM(D114)</f>
        <v>40000</v>
      </c>
    </row>
    <row r="114" spans="1:4" ht="24" customHeight="1" thickTop="1">
      <c r="A114" s="74"/>
      <c r="B114" s="41" t="s">
        <v>60</v>
      </c>
      <c r="C114" s="42">
        <v>40000</v>
      </c>
      <c r="D114" s="42">
        <v>40000</v>
      </c>
    </row>
    <row r="115" spans="1:4" ht="7.5" customHeight="1" hidden="1">
      <c r="A115" s="75"/>
      <c r="B115" s="44"/>
      <c r="C115" s="45"/>
      <c r="D115" s="45"/>
    </row>
    <row r="116" spans="1:4" ht="12.75">
      <c r="A116" s="51">
        <v>4</v>
      </c>
      <c r="B116" s="52" t="s">
        <v>18</v>
      </c>
      <c r="C116" s="36">
        <f>SUM(C117+C120+C125)</f>
        <v>80000</v>
      </c>
      <c r="D116" s="36">
        <f>SUM(D120,D125)</f>
        <v>80000</v>
      </c>
    </row>
    <row r="117" spans="1:4" ht="13.5" thickBot="1">
      <c r="A117" s="37" t="s">
        <v>13</v>
      </c>
      <c r="B117" s="58" t="s">
        <v>20</v>
      </c>
      <c r="C117" s="39"/>
      <c r="D117" s="39"/>
    </row>
    <row r="118" spans="1:4" ht="14.25" customHeight="1" thickTop="1">
      <c r="A118" s="40" t="s">
        <v>247</v>
      </c>
      <c r="B118" s="41" t="s">
        <v>248</v>
      </c>
      <c r="C118" s="42"/>
      <c r="D118" s="42"/>
    </row>
    <row r="119" spans="1:4" ht="3.75" customHeight="1">
      <c r="A119" s="251"/>
      <c r="B119" s="44"/>
      <c r="C119" s="45"/>
      <c r="D119" s="45"/>
    </row>
    <row r="120" spans="1:4" ht="13.5" thickBot="1">
      <c r="A120" s="46">
        <v>422</v>
      </c>
      <c r="B120" s="73" t="s">
        <v>251</v>
      </c>
      <c r="C120" s="39">
        <f>SUM(C121:C124)</f>
        <v>60000</v>
      </c>
      <c r="D120" s="39">
        <f>SUM(D121:D124)</f>
        <v>60000</v>
      </c>
    </row>
    <row r="121" spans="1:4" ht="13.5" thickTop="1">
      <c r="A121" s="248">
        <v>42211</v>
      </c>
      <c r="B121" s="41" t="s">
        <v>259</v>
      </c>
      <c r="C121" s="42">
        <v>28000</v>
      </c>
      <c r="D121" s="42">
        <v>28000</v>
      </c>
    </row>
    <row r="122" spans="1:4" ht="14.25" customHeight="1" hidden="1">
      <c r="A122" s="248"/>
      <c r="B122" s="44"/>
      <c r="C122" s="63"/>
      <c r="D122" s="63"/>
    </row>
    <row r="123" spans="1:4" ht="14.25" customHeight="1">
      <c r="A123" s="248">
        <v>42211</v>
      </c>
      <c r="B123" s="44" t="s">
        <v>267</v>
      </c>
      <c r="C123" s="63">
        <v>10000</v>
      </c>
      <c r="D123" s="63">
        <v>10000</v>
      </c>
    </row>
    <row r="124" spans="1:4" ht="14.25" customHeight="1">
      <c r="A124" s="248">
        <v>42211</v>
      </c>
      <c r="B124" s="78" t="s">
        <v>260</v>
      </c>
      <c r="C124" s="45">
        <v>22000</v>
      </c>
      <c r="D124" s="45">
        <v>22000</v>
      </c>
    </row>
    <row r="125" spans="1:4" ht="21.75" customHeight="1" thickBot="1">
      <c r="A125" s="46">
        <v>426</v>
      </c>
      <c r="B125" s="73" t="s">
        <v>22</v>
      </c>
      <c r="C125" s="39">
        <f>SUM(C126:C127)</f>
        <v>20000</v>
      </c>
      <c r="D125" s="39">
        <f>SUM(D126)</f>
        <v>20000</v>
      </c>
    </row>
    <row r="126" spans="1:4" ht="21" customHeight="1" thickTop="1">
      <c r="A126" s="248">
        <v>42621</v>
      </c>
      <c r="B126" s="41" t="s">
        <v>250</v>
      </c>
      <c r="C126" s="42">
        <v>20000</v>
      </c>
      <c r="D126" s="42">
        <v>20000</v>
      </c>
    </row>
    <row r="127" spans="1:4" ht="8.25" customHeight="1">
      <c r="A127" s="248"/>
      <c r="B127" s="44"/>
      <c r="C127" s="45"/>
      <c r="D127" s="45"/>
    </row>
    <row r="128" spans="1:4" ht="6" customHeight="1" hidden="1">
      <c r="A128" s="49"/>
      <c r="B128" s="50"/>
      <c r="C128" s="33"/>
      <c r="D128" s="33"/>
    </row>
    <row r="129" spans="1:4" ht="12.75">
      <c r="A129" s="34">
        <v>3</v>
      </c>
      <c r="B129" s="35" t="s">
        <v>39</v>
      </c>
      <c r="C129" s="36">
        <f>C12+C109</f>
        <v>1100000</v>
      </c>
      <c r="D129" s="36">
        <f>SUM(D109,D12)</f>
        <v>1100000</v>
      </c>
    </row>
    <row r="130" spans="1:4" ht="15.75" customHeight="1">
      <c r="A130" s="51">
        <v>4</v>
      </c>
      <c r="B130" s="52" t="s">
        <v>40</v>
      </c>
      <c r="C130" s="36">
        <f>C26+C116</f>
        <v>400000</v>
      </c>
      <c r="D130" s="36">
        <f>SUM(D116,D26)</f>
        <v>400000</v>
      </c>
    </row>
    <row r="131" spans="1:4" ht="4.5" customHeight="1" hidden="1">
      <c r="A131" s="49"/>
      <c r="B131" s="50"/>
      <c r="C131" s="33"/>
      <c r="D131" s="33"/>
    </row>
    <row r="132" spans="1:4" ht="15" customHeight="1">
      <c r="A132" s="180"/>
      <c r="B132" s="196" t="s">
        <v>46</v>
      </c>
      <c r="C132" s="217">
        <f>C12+C26+C109+C116</f>
        <v>1500000</v>
      </c>
      <c r="D132" s="217">
        <f>SUM(D129,D130)</f>
        <v>1500000</v>
      </c>
    </row>
    <row r="133" ht="4.5" customHeight="1"/>
    <row r="134" ht="4.5" customHeight="1"/>
    <row r="135" spans="1:3" ht="14.25">
      <c r="A135" s="152" t="s">
        <v>274</v>
      </c>
      <c r="B135" s="152"/>
      <c r="C135" s="143"/>
    </row>
    <row r="136" spans="1:3" ht="12.75">
      <c r="A136" s="143"/>
      <c r="B136" s="143" t="s">
        <v>273</v>
      </c>
      <c r="C136" s="143"/>
    </row>
    <row r="137" spans="1:3" ht="12.75">
      <c r="A137" s="147"/>
      <c r="B137" s="147"/>
      <c r="C137" s="143"/>
    </row>
  </sheetData>
  <sheetProtection/>
  <printOptions horizontalCentered="1"/>
  <pageMargins left="0" right="0" top="0.5905511811023623" bottom="0.5905511811023623" header="0.3937007874015748" footer="0.3937007874015748"/>
  <pageSetup horizontalDpi="600" verticalDpi="600" orientation="portrait" paperSize="9" scale="90" r:id="rId2"/>
  <headerFooter alignWithMargins="0">
    <oddHeader xml:space="preserve">&amp;R&amp;9&amp;XŠibensko-kninska županija: PLAN PRIORITETA-DEC-ZDR-2010.           </oddHeader>
    <oddFooter>&amp;R&amp;9&amp;XŠibensko-kninska županija: PLAN PRIORITETA-DEC-ZDR-2010.    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4"/>
  <sheetViews>
    <sheetView zoomScalePageLayoutView="0" workbookViewId="0" topLeftCell="A1">
      <selection activeCell="E56" sqref="E56"/>
    </sheetView>
  </sheetViews>
  <sheetFormatPr defaultColWidth="9.140625" defaultRowHeight="12.75"/>
  <cols>
    <col min="2" max="2" width="66.28125" style="0" customWidth="1"/>
    <col min="3" max="3" width="13.00390625" style="0" customWidth="1"/>
  </cols>
  <sheetData>
    <row r="1" spans="1:3" ht="12.75">
      <c r="A1" s="101" t="s">
        <v>52</v>
      </c>
      <c r="B1" s="102"/>
      <c r="C1" s="103"/>
    </row>
    <row r="2" spans="1:3" ht="15.75" thickBot="1">
      <c r="A2" s="254" t="s">
        <v>41</v>
      </c>
      <c r="B2" s="255"/>
      <c r="C2" s="104"/>
    </row>
    <row r="3" spans="1:3" ht="13.5" thickTop="1">
      <c r="A3" s="216"/>
      <c r="B3" s="191" t="s">
        <v>127</v>
      </c>
      <c r="C3" s="235"/>
    </row>
    <row r="4" spans="1:3" ht="27" customHeight="1">
      <c r="A4" s="231" t="s">
        <v>42</v>
      </c>
      <c r="B4" s="94" t="s">
        <v>83</v>
      </c>
      <c r="C4" s="105" t="s">
        <v>56</v>
      </c>
    </row>
    <row r="5" spans="1:3" ht="12.75" customHeight="1" thickBot="1">
      <c r="A5" s="236">
        <v>1</v>
      </c>
      <c r="B5" s="236">
        <v>2</v>
      </c>
      <c r="C5" s="236">
        <v>3</v>
      </c>
    </row>
    <row r="6" spans="1:3" ht="9" customHeight="1" thickTop="1">
      <c r="A6" s="238"/>
      <c r="B6" s="238"/>
      <c r="C6" s="238"/>
    </row>
    <row r="7" spans="1:3" ht="15" customHeight="1">
      <c r="A7" s="89"/>
      <c r="B7" s="90" t="s">
        <v>15</v>
      </c>
      <c r="C7" s="91">
        <f>C8</f>
        <v>253000</v>
      </c>
    </row>
    <row r="8" spans="1:3" ht="12.75">
      <c r="A8" s="34">
        <v>3</v>
      </c>
      <c r="B8" s="35" t="s">
        <v>17</v>
      </c>
      <c r="C8" s="36">
        <f>C9+C14+C20</f>
        <v>253000</v>
      </c>
    </row>
    <row r="9" spans="1:3" ht="13.5" thickBot="1">
      <c r="A9" s="37" t="s">
        <v>11</v>
      </c>
      <c r="B9" s="38" t="s">
        <v>23</v>
      </c>
      <c r="C9" s="53">
        <f>SUM(C10:C13)</f>
        <v>40000</v>
      </c>
    </row>
    <row r="10" spans="1:3" ht="21.75" customHeight="1" thickTop="1">
      <c r="A10" s="251" t="s">
        <v>128</v>
      </c>
      <c r="B10" s="62" t="s">
        <v>133</v>
      </c>
      <c r="C10" s="63">
        <v>2000</v>
      </c>
    </row>
    <row r="11" spans="1:3" ht="22.5" customHeight="1">
      <c r="A11" s="251" t="s">
        <v>129</v>
      </c>
      <c r="B11" s="62" t="s">
        <v>132</v>
      </c>
      <c r="C11" s="63">
        <v>3000</v>
      </c>
    </row>
    <row r="12" spans="1:3" ht="15.75" customHeight="1">
      <c r="A12" s="251" t="s">
        <v>130</v>
      </c>
      <c r="B12" s="62" t="s">
        <v>131</v>
      </c>
      <c r="C12" s="63">
        <v>35000</v>
      </c>
    </row>
    <row r="13" spans="1:3" ht="8.25" customHeight="1">
      <c r="A13" s="43"/>
      <c r="B13" s="44"/>
      <c r="C13" s="45"/>
    </row>
    <row r="14" spans="1:3" ht="13.5" thickBot="1">
      <c r="A14" s="46">
        <v>3232</v>
      </c>
      <c r="B14" s="47" t="s">
        <v>12</v>
      </c>
      <c r="C14" s="53">
        <f>SUM(C15:C19)</f>
        <v>213000</v>
      </c>
    </row>
    <row r="15" spans="1:3" ht="24.75" thickTop="1">
      <c r="A15" s="249">
        <v>32321</v>
      </c>
      <c r="B15" s="167" t="s">
        <v>135</v>
      </c>
      <c r="C15" s="42">
        <v>43000</v>
      </c>
    </row>
    <row r="16" spans="1:3" ht="24">
      <c r="A16" s="249">
        <v>32322</v>
      </c>
      <c r="B16" s="167" t="s">
        <v>136</v>
      </c>
      <c r="C16" s="45">
        <v>85000</v>
      </c>
    </row>
    <row r="17" spans="1:3" ht="12.75">
      <c r="A17" s="249">
        <v>32323</v>
      </c>
      <c r="B17" s="167" t="s">
        <v>137</v>
      </c>
      <c r="C17" s="45">
        <v>85000</v>
      </c>
    </row>
    <row r="18" spans="1:3" ht="6.75" customHeight="1">
      <c r="A18" s="48"/>
      <c r="B18" s="130"/>
      <c r="C18" s="79"/>
    </row>
    <row r="19" spans="1:3" ht="6" customHeight="1">
      <c r="A19" s="75"/>
      <c r="B19" s="62"/>
      <c r="C19" s="63"/>
    </row>
    <row r="20" spans="1:3" ht="13.5" thickBot="1">
      <c r="A20" s="182"/>
      <c r="B20" s="252" t="s">
        <v>134</v>
      </c>
      <c r="C20" s="39">
        <f>SUM(C21:C21)</f>
        <v>0</v>
      </c>
    </row>
    <row r="21" spans="1:3" ht="4.5" customHeight="1" thickTop="1">
      <c r="A21" s="84"/>
      <c r="B21" s="114"/>
      <c r="C21" s="183"/>
    </row>
    <row r="22" spans="1:3" ht="4.5" customHeight="1">
      <c r="A22" s="43"/>
      <c r="B22" s="62" t="s">
        <v>25</v>
      </c>
      <c r="C22" s="63"/>
    </row>
    <row r="23" spans="1:3" ht="8.25" customHeight="1">
      <c r="A23" s="87"/>
      <c r="B23" s="32"/>
      <c r="C23" s="181"/>
    </row>
    <row r="24" spans="1:3" ht="12.75">
      <c r="A24" s="95"/>
      <c r="B24" s="250" t="s">
        <v>14</v>
      </c>
      <c r="C24" s="96">
        <f>C25</f>
        <v>851500</v>
      </c>
    </row>
    <row r="25" spans="1:3" ht="12.75">
      <c r="A25" s="97" t="s">
        <v>44</v>
      </c>
      <c r="B25" s="52" t="s">
        <v>18</v>
      </c>
      <c r="C25" s="36">
        <f>C26+C29+C79</f>
        <v>851500</v>
      </c>
    </row>
    <row r="26" spans="1:3" ht="13.5" thickBot="1">
      <c r="A26" s="37" t="s">
        <v>13</v>
      </c>
      <c r="B26" s="86" t="s">
        <v>43</v>
      </c>
      <c r="C26" s="53">
        <f>SUM(C27:C28)</f>
        <v>0</v>
      </c>
    </row>
    <row r="27" spans="1:3" ht="7.5" customHeight="1" thickTop="1">
      <c r="A27" s="84"/>
      <c r="B27" s="78"/>
      <c r="C27" s="98"/>
    </row>
    <row r="28" spans="1:3" ht="8.25" customHeight="1">
      <c r="A28" s="100"/>
      <c r="C28" s="99"/>
    </row>
    <row r="29" spans="1:3" ht="12.75">
      <c r="A29" s="54" t="s">
        <v>2</v>
      </c>
      <c r="B29" s="55" t="s">
        <v>37</v>
      </c>
      <c r="C29" s="99">
        <f>SUM(C30+C36+C73+C76)</f>
        <v>407500</v>
      </c>
    </row>
    <row r="30" spans="1:3" ht="13.5" thickBot="1">
      <c r="A30" s="57" t="s">
        <v>3</v>
      </c>
      <c r="B30" s="58" t="s">
        <v>24</v>
      </c>
      <c r="C30" s="39">
        <f>SUM(C31:C35)</f>
        <v>0</v>
      </c>
    </row>
    <row r="31" spans="1:3" ht="6" customHeight="1" thickTop="1">
      <c r="A31" s="59"/>
      <c r="B31" s="60"/>
      <c r="C31" s="61"/>
    </row>
    <row r="32" spans="1:3" ht="6" customHeight="1">
      <c r="A32" s="59"/>
      <c r="B32" s="78"/>
      <c r="C32" s="79"/>
    </row>
    <row r="33" spans="1:3" ht="6" customHeight="1">
      <c r="A33" s="59"/>
      <c r="B33" s="78"/>
      <c r="C33" s="79"/>
    </row>
    <row r="34" spans="1:4" ht="6" customHeight="1">
      <c r="A34" s="59"/>
      <c r="B34" s="78"/>
      <c r="C34" s="79"/>
      <c r="D34" s="136"/>
    </row>
    <row r="35" spans="1:3" ht="6" customHeight="1">
      <c r="A35" s="64"/>
      <c r="B35" s="62" t="s">
        <v>25</v>
      </c>
      <c r="C35" s="63"/>
    </row>
    <row r="36" spans="1:3" ht="13.5" thickBot="1">
      <c r="A36" s="57" t="s">
        <v>4</v>
      </c>
      <c r="B36" s="58" t="s">
        <v>232</v>
      </c>
      <c r="C36" s="53">
        <f>C37+C50+C53+C56+C67+C70</f>
        <v>40500</v>
      </c>
    </row>
    <row r="37" spans="1:3" ht="15.75" customHeight="1" thickTop="1">
      <c r="A37" s="266" t="s">
        <v>93</v>
      </c>
      <c r="B37" s="148" t="s">
        <v>99</v>
      </c>
      <c r="C37" s="66">
        <f>SUM(C38:C47)</f>
        <v>20000</v>
      </c>
    </row>
    <row r="38" spans="1:3" ht="15.75" customHeight="1">
      <c r="A38" s="190" t="s">
        <v>138</v>
      </c>
      <c r="B38" s="44" t="s">
        <v>139</v>
      </c>
      <c r="C38" s="168">
        <v>20000</v>
      </c>
    </row>
    <row r="39" spans="1:3" ht="3.75" customHeight="1">
      <c r="A39" s="133"/>
      <c r="B39" s="150"/>
      <c r="C39" s="79"/>
    </row>
    <row r="40" spans="1:3" ht="3" customHeight="1">
      <c r="A40" s="59"/>
      <c r="B40" s="149"/>
      <c r="C40" s="79"/>
    </row>
    <row r="41" spans="1:3" ht="3" customHeight="1">
      <c r="A41" s="59"/>
      <c r="B41" s="78"/>
      <c r="C41" s="79"/>
    </row>
    <row r="42" spans="1:3" ht="3" customHeight="1">
      <c r="A42" s="59"/>
      <c r="B42" s="78"/>
      <c r="C42" s="79"/>
    </row>
    <row r="43" spans="1:3" ht="3" customHeight="1">
      <c r="A43" s="59"/>
      <c r="B43" s="78"/>
      <c r="C43" s="79"/>
    </row>
    <row r="44" spans="1:3" ht="3" customHeight="1">
      <c r="A44" s="59"/>
      <c r="B44" s="78"/>
      <c r="C44" s="79"/>
    </row>
    <row r="45" spans="1:3" ht="3" customHeight="1">
      <c r="A45" s="59"/>
      <c r="B45" s="78"/>
      <c r="C45" s="79"/>
    </row>
    <row r="46" spans="1:3" ht="3" customHeight="1">
      <c r="A46" s="59"/>
      <c r="B46" s="78"/>
      <c r="C46" s="79"/>
    </row>
    <row r="47" spans="1:3" ht="3" customHeight="1">
      <c r="A47" s="64"/>
      <c r="B47" s="62"/>
      <c r="C47" s="63"/>
    </row>
    <row r="48" spans="1:3" ht="3.75" customHeight="1" hidden="1">
      <c r="A48" s="59"/>
      <c r="B48" s="78"/>
      <c r="C48" s="79"/>
    </row>
    <row r="49" spans="1:3" ht="3.75" customHeight="1" hidden="1">
      <c r="A49" s="59"/>
      <c r="B49" s="62"/>
      <c r="C49" s="63"/>
    </row>
    <row r="50" spans="1:3" ht="12.75">
      <c r="A50" s="266" t="s">
        <v>94</v>
      </c>
      <c r="B50" s="65" t="s">
        <v>231</v>
      </c>
      <c r="C50" s="132">
        <f>SUM(C51:C52)</f>
        <v>0</v>
      </c>
    </row>
    <row r="51" spans="1:3" ht="6.75" customHeight="1">
      <c r="A51" s="59"/>
      <c r="B51" s="44"/>
      <c r="C51" s="45"/>
    </row>
    <row r="52" spans="1:3" ht="5.25" customHeight="1">
      <c r="A52" s="59"/>
      <c r="B52" s="44"/>
      <c r="C52" s="45"/>
    </row>
    <row r="53" spans="1:3" ht="12.75">
      <c r="A53" s="266" t="s">
        <v>95</v>
      </c>
      <c r="B53" s="65" t="s">
        <v>230</v>
      </c>
      <c r="C53" s="66">
        <f>SUM(C54:C55)</f>
        <v>16000</v>
      </c>
    </row>
    <row r="54" spans="1:3" ht="16.5" customHeight="1">
      <c r="A54" s="190" t="s">
        <v>140</v>
      </c>
      <c r="B54" s="44" t="s">
        <v>141</v>
      </c>
      <c r="C54" s="45">
        <v>16000</v>
      </c>
    </row>
    <row r="55" spans="1:3" ht="6" customHeight="1">
      <c r="A55" s="64"/>
      <c r="B55" s="44"/>
      <c r="C55" s="45"/>
    </row>
    <row r="56" spans="1:3" ht="18" customHeight="1">
      <c r="A56" s="267" t="s">
        <v>96</v>
      </c>
      <c r="B56" s="76" t="s">
        <v>226</v>
      </c>
      <c r="C56" s="66">
        <f>SUM(C57:C66)</f>
        <v>4500</v>
      </c>
    </row>
    <row r="57" spans="1:3" ht="17.25" customHeight="1">
      <c r="A57" s="190" t="s">
        <v>89</v>
      </c>
      <c r="B57" s="44" t="s">
        <v>142</v>
      </c>
      <c r="C57" s="45">
        <v>4500</v>
      </c>
    </row>
    <row r="58" spans="1:3" ht="3" customHeight="1">
      <c r="A58" s="59"/>
      <c r="B58" s="83"/>
      <c r="C58" s="183"/>
    </row>
    <row r="59" spans="1:3" ht="3" customHeight="1">
      <c r="A59" s="59"/>
      <c r="B59" s="78"/>
      <c r="C59" s="110"/>
    </row>
    <row r="60" spans="1:3" ht="3" customHeight="1">
      <c r="A60" s="59"/>
      <c r="B60" s="78"/>
      <c r="C60" s="110"/>
    </row>
    <row r="61" spans="1:3" ht="3" customHeight="1">
      <c r="A61" s="59"/>
      <c r="B61" s="78"/>
      <c r="C61" s="110"/>
    </row>
    <row r="62" spans="1:3" ht="3" customHeight="1">
      <c r="A62" s="59"/>
      <c r="B62" s="78"/>
      <c r="C62" s="110"/>
    </row>
    <row r="63" spans="1:3" ht="3" customHeight="1">
      <c r="A63" s="59"/>
      <c r="B63" s="78"/>
      <c r="C63" s="110"/>
    </row>
    <row r="64" spans="1:3" ht="3" customHeight="1">
      <c r="A64" s="59"/>
      <c r="B64" s="78"/>
      <c r="C64" s="110"/>
    </row>
    <row r="65" spans="1:3" ht="4.5" customHeight="1">
      <c r="A65" s="64"/>
      <c r="B65" s="62"/>
      <c r="C65" s="110"/>
    </row>
    <row r="66" spans="1:3" ht="3" customHeight="1" hidden="1">
      <c r="A66" s="77"/>
      <c r="B66" s="62" t="s">
        <v>32</v>
      </c>
      <c r="C66" s="63"/>
    </row>
    <row r="67" spans="1:3" ht="12.75">
      <c r="A67" s="266" t="s">
        <v>97</v>
      </c>
      <c r="B67" s="76" t="s">
        <v>227</v>
      </c>
      <c r="C67" s="66">
        <f>SUM(C68:C69)</f>
        <v>0</v>
      </c>
    </row>
    <row r="68" spans="1:3" ht="7.5" customHeight="1">
      <c r="A68" s="59"/>
      <c r="B68" s="44"/>
      <c r="C68" s="45"/>
    </row>
    <row r="69" spans="1:3" ht="9.75" customHeight="1">
      <c r="A69" s="59"/>
      <c r="B69" s="127"/>
      <c r="C69" s="45"/>
    </row>
    <row r="70" spans="1:3" ht="12.75">
      <c r="A70" s="266" t="s">
        <v>98</v>
      </c>
      <c r="B70" s="65" t="s">
        <v>228</v>
      </c>
      <c r="C70" s="66">
        <f>SUM(C71:C72)</f>
        <v>0</v>
      </c>
    </row>
    <row r="71" spans="1:3" ht="8.25" customHeight="1">
      <c r="A71" s="59"/>
      <c r="B71" s="44"/>
      <c r="C71" s="45"/>
    </row>
    <row r="72" spans="1:3" ht="8.25" customHeight="1">
      <c r="A72" s="64"/>
      <c r="B72" s="44"/>
      <c r="C72" s="45"/>
    </row>
    <row r="73" spans="1:3" ht="16.5" customHeight="1" thickBot="1">
      <c r="A73" s="57" t="s">
        <v>5</v>
      </c>
      <c r="B73" s="58" t="s">
        <v>33</v>
      </c>
      <c r="C73" s="53">
        <f>SUM(C74:C75)</f>
        <v>367000</v>
      </c>
    </row>
    <row r="74" spans="1:3" ht="13.5" thickTop="1">
      <c r="A74" s="190" t="s">
        <v>90</v>
      </c>
      <c r="B74" s="41" t="s">
        <v>213</v>
      </c>
      <c r="C74" s="42">
        <v>75000</v>
      </c>
    </row>
    <row r="75" spans="1:3" ht="12.75">
      <c r="A75" s="190" t="s">
        <v>143</v>
      </c>
      <c r="B75" s="44" t="s">
        <v>214</v>
      </c>
      <c r="C75" s="45">
        <v>292000</v>
      </c>
    </row>
    <row r="76" spans="1:3" ht="13.5" thickBot="1">
      <c r="A76" s="57" t="s">
        <v>0</v>
      </c>
      <c r="B76" s="58" t="s">
        <v>27</v>
      </c>
      <c r="C76" s="53">
        <f>SUM(C77:C78)</f>
        <v>0</v>
      </c>
    </row>
    <row r="77" spans="1:3" ht="8.25" customHeight="1" thickTop="1">
      <c r="A77" s="68"/>
      <c r="B77" s="41"/>
      <c r="C77" s="42"/>
    </row>
    <row r="78" spans="1:3" ht="8.25" customHeight="1">
      <c r="A78" s="69"/>
      <c r="B78" s="44"/>
      <c r="C78" s="45"/>
    </row>
    <row r="79" spans="1:3" ht="12.75">
      <c r="A79" s="54" t="s">
        <v>6</v>
      </c>
      <c r="B79" s="55" t="s">
        <v>35</v>
      </c>
      <c r="C79" s="56">
        <f>SUM(C80+C83+C86+C89)</f>
        <v>444000</v>
      </c>
    </row>
    <row r="80" spans="1:3" ht="13.5" thickBot="1">
      <c r="A80" s="57" t="s">
        <v>7</v>
      </c>
      <c r="B80" s="58" t="s">
        <v>28</v>
      </c>
      <c r="C80" s="53">
        <f>SUM(C81:C82)</f>
        <v>444000</v>
      </c>
    </row>
    <row r="81" spans="1:3" ht="36.75" customHeight="1" thickTop="1">
      <c r="A81" s="190" t="s">
        <v>115</v>
      </c>
      <c r="B81" s="41" t="s">
        <v>144</v>
      </c>
      <c r="C81" s="42">
        <v>444000</v>
      </c>
    </row>
    <row r="82" spans="1:3" ht="12" customHeight="1">
      <c r="A82" s="69"/>
      <c r="B82" s="146"/>
      <c r="C82" s="45"/>
    </row>
    <row r="83" spans="1:3" ht="13.5" thickBot="1">
      <c r="A83" s="57" t="s">
        <v>8</v>
      </c>
      <c r="B83" s="58" t="s">
        <v>29</v>
      </c>
      <c r="C83" s="53">
        <f>SUM(C84:C85)</f>
        <v>0</v>
      </c>
    </row>
    <row r="84" spans="1:3" ht="9" customHeight="1" thickTop="1">
      <c r="A84" s="68"/>
      <c r="B84" s="41"/>
      <c r="C84" s="42"/>
    </row>
    <row r="85" spans="1:3" ht="8.25" customHeight="1">
      <c r="A85" s="69"/>
      <c r="B85" s="44"/>
      <c r="C85" s="45"/>
    </row>
    <row r="86" spans="1:3" ht="13.5" thickBot="1">
      <c r="A86" s="57" t="s">
        <v>9</v>
      </c>
      <c r="B86" s="58" t="s">
        <v>30</v>
      </c>
      <c r="C86" s="39">
        <f>SUM(C87:C88)</f>
        <v>0</v>
      </c>
    </row>
    <row r="87" spans="1:3" ht="7.5" customHeight="1" thickTop="1">
      <c r="A87" s="68"/>
      <c r="B87" s="41"/>
      <c r="C87" s="42"/>
    </row>
    <row r="88" spans="1:3" ht="9" customHeight="1">
      <c r="A88" s="69"/>
      <c r="B88" s="44"/>
      <c r="C88" s="45"/>
    </row>
    <row r="89" spans="1:3" ht="13.5" thickBot="1">
      <c r="A89" s="57" t="s">
        <v>10</v>
      </c>
      <c r="B89" s="58" t="s">
        <v>1</v>
      </c>
      <c r="C89" s="39">
        <f>SUM(C90:C91)</f>
        <v>0</v>
      </c>
    </row>
    <row r="90" spans="1:3" ht="10.5" customHeight="1" thickTop="1">
      <c r="A90" s="68"/>
      <c r="B90" s="41"/>
      <c r="C90" s="42"/>
    </row>
    <row r="91" spans="1:3" ht="9" customHeight="1">
      <c r="A91" s="69"/>
      <c r="B91" s="44"/>
      <c r="C91" s="45"/>
    </row>
    <row r="92" spans="1:3" ht="6.75" customHeight="1">
      <c r="A92" s="49"/>
      <c r="B92" s="50"/>
      <c r="C92" s="33"/>
    </row>
    <row r="93" spans="1:3" ht="18" customHeight="1">
      <c r="A93" s="253"/>
      <c r="B93" s="177" t="s">
        <v>16</v>
      </c>
      <c r="C93" s="178">
        <f>C94+C101</f>
        <v>55500</v>
      </c>
    </row>
    <row r="94" spans="1:3" ht="17.25" customHeight="1">
      <c r="A94" s="70">
        <v>3</v>
      </c>
      <c r="B94" s="71" t="s">
        <v>17</v>
      </c>
      <c r="C94" s="72">
        <f>SUM(C95+C98)</f>
        <v>0</v>
      </c>
    </row>
    <row r="95" spans="1:3" ht="13.5" thickBot="1">
      <c r="A95" s="37" t="s">
        <v>11</v>
      </c>
      <c r="B95" s="58" t="s">
        <v>19</v>
      </c>
      <c r="C95" s="39">
        <f>SUM(C96:C97)</f>
        <v>0</v>
      </c>
    </row>
    <row r="96" spans="1:3" ht="9.75" customHeight="1" thickTop="1">
      <c r="A96" s="40"/>
      <c r="B96" s="41"/>
      <c r="C96" s="42"/>
    </row>
    <row r="97" spans="1:3" ht="9.75" customHeight="1">
      <c r="A97" s="43"/>
      <c r="B97" s="44"/>
      <c r="C97" s="45"/>
    </row>
    <row r="98" spans="1:3" ht="13.5" thickBot="1">
      <c r="A98" s="46">
        <v>3232</v>
      </c>
      <c r="B98" s="73" t="s">
        <v>12</v>
      </c>
      <c r="C98" s="39">
        <f>SUM(C99:C100)</f>
        <v>0</v>
      </c>
    </row>
    <row r="99" spans="1:3" ht="9" customHeight="1" thickTop="1">
      <c r="A99" s="74"/>
      <c r="B99" s="41"/>
      <c r="C99" s="42"/>
    </row>
    <row r="100" spans="1:3" ht="8.25" customHeight="1">
      <c r="A100" s="75"/>
      <c r="B100" s="44"/>
      <c r="C100" s="45"/>
    </row>
    <row r="101" spans="1:3" ht="18.75" customHeight="1">
      <c r="A101" s="51">
        <v>4</v>
      </c>
      <c r="B101" s="52" t="s">
        <v>18</v>
      </c>
      <c r="C101" s="36">
        <f>SUM(C102+C105+C111)</f>
        <v>55500</v>
      </c>
    </row>
    <row r="102" spans="1:3" ht="13.5" thickBot="1">
      <c r="A102" s="37" t="s">
        <v>13</v>
      </c>
      <c r="B102" s="58" t="s">
        <v>20</v>
      </c>
      <c r="C102" s="39">
        <f>SUM(C103:C104)</f>
        <v>0</v>
      </c>
    </row>
    <row r="103" spans="1:3" ht="6.75" customHeight="1" thickTop="1">
      <c r="A103" s="40"/>
      <c r="B103" s="41"/>
      <c r="C103" s="42"/>
    </row>
    <row r="104" spans="1:3" ht="7.5" customHeight="1">
      <c r="A104" s="43"/>
      <c r="B104" s="44"/>
      <c r="C104" s="45"/>
    </row>
    <row r="105" spans="1:3" ht="13.5" thickBot="1">
      <c r="A105" s="46">
        <v>422</v>
      </c>
      <c r="B105" s="73" t="s">
        <v>238</v>
      </c>
      <c r="C105" s="53">
        <f>SUM(C106:C110)</f>
        <v>55500</v>
      </c>
    </row>
    <row r="106" spans="1:3" ht="33" customHeight="1" thickTop="1">
      <c r="A106" s="48">
        <v>42211</v>
      </c>
      <c r="B106" s="162" t="s">
        <v>145</v>
      </c>
      <c r="C106" s="79">
        <v>55500</v>
      </c>
    </row>
    <row r="107" spans="1:3" ht="36" customHeight="1">
      <c r="A107" s="48">
        <v>42211</v>
      </c>
      <c r="B107" s="162" t="s">
        <v>72</v>
      </c>
      <c r="C107" s="79"/>
    </row>
    <row r="108" spans="1:3" ht="22.5" customHeight="1">
      <c r="A108" s="48">
        <v>42211</v>
      </c>
      <c r="B108" s="162" t="s">
        <v>73</v>
      </c>
      <c r="C108" s="79"/>
    </row>
    <row r="109" spans="1:3" ht="9" customHeight="1">
      <c r="A109" s="48"/>
      <c r="B109" s="157"/>
      <c r="C109" s="79"/>
    </row>
    <row r="110" spans="1:3" ht="7.5" customHeight="1">
      <c r="A110" s="75"/>
      <c r="B110" s="62"/>
      <c r="C110" s="63"/>
    </row>
    <row r="111" spans="1:3" ht="13.5" thickBot="1">
      <c r="A111" s="46">
        <v>426</v>
      </c>
      <c r="B111" s="73" t="s">
        <v>22</v>
      </c>
      <c r="C111" s="39">
        <f>SUM(C112:C113)</f>
        <v>0</v>
      </c>
    </row>
    <row r="112" spans="1:3" ht="9" customHeight="1" thickTop="1">
      <c r="A112" s="48"/>
      <c r="B112" s="41"/>
      <c r="C112" s="42"/>
    </row>
    <row r="113" spans="1:3" ht="9" customHeight="1">
      <c r="A113" s="75"/>
      <c r="B113" s="44"/>
      <c r="C113" s="45"/>
    </row>
    <row r="114" spans="1:3" ht="8.25" customHeight="1">
      <c r="A114" s="49"/>
      <c r="B114" s="50"/>
      <c r="C114" s="33"/>
    </row>
    <row r="115" spans="1:3" ht="16.5" customHeight="1">
      <c r="A115" s="34">
        <v>3</v>
      </c>
      <c r="B115" s="35" t="s">
        <v>39</v>
      </c>
      <c r="C115" s="36">
        <f>C8+C94</f>
        <v>253000</v>
      </c>
    </row>
    <row r="116" spans="1:3" ht="15.75" customHeight="1">
      <c r="A116" s="51">
        <v>4</v>
      </c>
      <c r="B116" s="52" t="s">
        <v>40</v>
      </c>
      <c r="C116" s="36">
        <f>C25+C101</f>
        <v>907000</v>
      </c>
    </row>
    <row r="117" spans="1:3" ht="6.75" customHeight="1">
      <c r="A117" s="49"/>
      <c r="B117" s="50"/>
      <c r="C117" s="33"/>
    </row>
    <row r="118" spans="1:3" ht="22.5" customHeight="1">
      <c r="A118" s="195"/>
      <c r="B118" s="196" t="s">
        <v>45</v>
      </c>
      <c r="C118" s="217">
        <f>C8+C25+C94+C101</f>
        <v>1160000</v>
      </c>
    </row>
    <row r="120" ht="6.75" customHeight="1"/>
    <row r="121" spans="1:3" ht="14.25">
      <c r="A121" s="152" t="s">
        <v>53</v>
      </c>
      <c r="B121" s="152"/>
      <c r="C121" s="143"/>
    </row>
    <row r="122" spans="1:3" ht="12.75">
      <c r="A122" s="143" t="s">
        <v>206</v>
      </c>
      <c r="B122" s="143"/>
      <c r="C122" s="143"/>
    </row>
    <row r="123" spans="1:3" ht="12.75">
      <c r="A123" s="147" t="s">
        <v>51</v>
      </c>
      <c r="C123" s="143"/>
    </row>
    <row r="124" spans="1:3" ht="14.25">
      <c r="A124" s="143"/>
      <c r="B124" s="197"/>
      <c r="C124" s="143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Header>&amp;R&amp;9&amp;XŠibensko-kninska županija: PLAN PRIORITETA-DEC-ZDR-2010.</oddHeader>
    <oddFooter>&amp;R&amp;9&amp;XŠibensko-kninska županija: PLAN PRIORITETA-DEC-ZDR-2010.   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30"/>
  <sheetViews>
    <sheetView zoomScalePageLayoutView="0" workbookViewId="0" topLeftCell="A106">
      <selection activeCell="B76" sqref="B76"/>
    </sheetView>
  </sheetViews>
  <sheetFormatPr defaultColWidth="9.140625" defaultRowHeight="12.75"/>
  <cols>
    <col min="1" max="1" width="8.421875" style="0" customWidth="1"/>
    <col min="2" max="2" width="64.140625" style="0" customWidth="1"/>
    <col min="3" max="3" width="13.421875" style="202" customWidth="1"/>
    <col min="4" max="4" width="0" style="0" hidden="1" customWidth="1"/>
  </cols>
  <sheetData>
    <row r="1" spans="1:3" ht="12.75">
      <c r="A1" s="101" t="s">
        <v>52</v>
      </c>
      <c r="B1" s="102"/>
      <c r="C1" s="198"/>
    </row>
    <row r="2" spans="1:3" ht="15.75" thickBot="1">
      <c r="A2" s="254" t="s">
        <v>41</v>
      </c>
      <c r="B2" s="255"/>
      <c r="C2" s="199"/>
    </row>
    <row r="3" spans="1:3" ht="15.75" customHeight="1" thickTop="1">
      <c r="A3" s="216"/>
      <c r="B3" s="191" t="s">
        <v>107</v>
      </c>
      <c r="C3" s="235"/>
    </row>
    <row r="4" spans="1:3" ht="31.5" customHeight="1">
      <c r="A4" s="231" t="s">
        <v>42</v>
      </c>
      <c r="B4" s="94" t="s">
        <v>83</v>
      </c>
      <c r="C4" s="105" t="s">
        <v>56</v>
      </c>
    </row>
    <row r="5" spans="1:3" ht="11.25" customHeight="1" thickBot="1">
      <c r="A5" s="236">
        <v>1</v>
      </c>
      <c r="B5" s="236">
        <v>2</v>
      </c>
      <c r="C5" s="236">
        <v>3</v>
      </c>
    </row>
    <row r="6" spans="1:3" ht="6.75" customHeight="1" thickTop="1">
      <c r="A6" s="238"/>
      <c r="B6" s="238"/>
      <c r="C6" s="238"/>
    </row>
    <row r="7" spans="1:3" ht="12.75">
      <c r="A7" s="89"/>
      <c r="B7" s="90" t="s">
        <v>15</v>
      </c>
      <c r="C7" s="91">
        <f>C8</f>
        <v>580000</v>
      </c>
    </row>
    <row r="8" spans="1:3" ht="12.75">
      <c r="A8" s="34">
        <v>3</v>
      </c>
      <c r="B8" s="35" t="s">
        <v>17</v>
      </c>
      <c r="C8" s="36">
        <f>C9+C12+C18</f>
        <v>580000</v>
      </c>
    </row>
    <row r="9" spans="1:3" ht="13.5" thickBot="1">
      <c r="A9" s="37" t="s">
        <v>11</v>
      </c>
      <c r="B9" s="38" t="s">
        <v>23</v>
      </c>
      <c r="C9" s="39">
        <f>SUM(C10:C11)</f>
        <v>0</v>
      </c>
    </row>
    <row r="10" spans="1:3" ht="9.75" customHeight="1" thickTop="1">
      <c r="A10" s="40"/>
      <c r="B10" s="41"/>
      <c r="C10" s="42"/>
    </row>
    <row r="11" spans="1:3" ht="10.5" customHeight="1">
      <c r="A11" s="43"/>
      <c r="B11" s="44"/>
      <c r="C11" s="45"/>
    </row>
    <row r="12" spans="1:3" ht="13.5" thickBot="1">
      <c r="A12" s="46">
        <v>3232</v>
      </c>
      <c r="B12" s="73" t="s">
        <v>12</v>
      </c>
      <c r="C12" s="53">
        <f>SUM(C13:C17)</f>
        <v>300000</v>
      </c>
    </row>
    <row r="13" spans="1:3" ht="29.25" customHeight="1" thickTop="1">
      <c r="A13" s="249">
        <v>32321</v>
      </c>
      <c r="B13" s="186" t="s">
        <v>108</v>
      </c>
      <c r="C13" s="61">
        <v>98000</v>
      </c>
    </row>
    <row r="14" spans="1:3" ht="24">
      <c r="A14" s="249">
        <v>32322</v>
      </c>
      <c r="B14" s="167" t="s">
        <v>109</v>
      </c>
      <c r="C14" s="45">
        <v>68000</v>
      </c>
    </row>
    <row r="15" spans="1:3" ht="12.75">
      <c r="A15" s="249">
        <v>32323</v>
      </c>
      <c r="B15" s="167" t="s">
        <v>110</v>
      </c>
      <c r="C15" s="45">
        <v>99000</v>
      </c>
    </row>
    <row r="16" spans="1:3" ht="24">
      <c r="A16" s="249">
        <v>32329</v>
      </c>
      <c r="B16" s="167" t="s">
        <v>111</v>
      </c>
      <c r="C16" s="63">
        <v>35000</v>
      </c>
    </row>
    <row r="17" spans="1:3" ht="8.25" customHeight="1">
      <c r="A17" s="75"/>
      <c r="B17" s="130"/>
      <c r="C17" s="79"/>
    </row>
    <row r="18" spans="1:3" ht="13.5" thickBot="1">
      <c r="A18" s="84" t="s">
        <v>74</v>
      </c>
      <c r="B18" s="58" t="s">
        <v>113</v>
      </c>
      <c r="C18" s="39">
        <f>SUM(C19:C20)</f>
        <v>280000</v>
      </c>
    </row>
    <row r="19" spans="1:3" ht="24.75" thickTop="1">
      <c r="A19" s="239" t="s">
        <v>112</v>
      </c>
      <c r="B19" s="78" t="s">
        <v>151</v>
      </c>
      <c r="C19" s="79">
        <v>280000</v>
      </c>
    </row>
    <row r="20" spans="1:3" ht="8.25" customHeight="1">
      <c r="A20" s="43"/>
      <c r="B20" s="44"/>
      <c r="C20" s="45"/>
    </row>
    <row r="21" spans="1:3" ht="6.75" customHeight="1">
      <c r="A21" s="87"/>
      <c r="B21" s="32"/>
      <c r="C21" s="201"/>
    </row>
    <row r="22" spans="1:3" ht="12.75">
      <c r="A22" s="95"/>
      <c r="B22" s="250" t="s">
        <v>14</v>
      </c>
      <c r="C22" s="96">
        <f>C23</f>
        <v>329566</v>
      </c>
    </row>
    <row r="23" spans="1:3" ht="12.75">
      <c r="A23" s="97" t="s">
        <v>44</v>
      </c>
      <c r="B23" s="52" t="s">
        <v>18</v>
      </c>
      <c r="C23" s="36">
        <f>C24+C27+C74</f>
        <v>329566</v>
      </c>
    </row>
    <row r="24" spans="1:3" ht="13.5" thickBot="1">
      <c r="A24" s="37" t="s">
        <v>13</v>
      </c>
      <c r="B24" s="86" t="s">
        <v>43</v>
      </c>
      <c r="C24" s="53">
        <f>SUM(C25:C26)</f>
        <v>0</v>
      </c>
    </row>
    <row r="25" spans="1:3" ht="7.5" customHeight="1" thickTop="1">
      <c r="A25" s="84"/>
      <c r="B25" s="78"/>
      <c r="C25" s="98"/>
    </row>
    <row r="26" spans="1:3" ht="6.75" customHeight="1">
      <c r="A26" s="100"/>
      <c r="C26" s="99"/>
    </row>
    <row r="27" spans="1:3" ht="12.75">
      <c r="A27" s="54" t="s">
        <v>2</v>
      </c>
      <c r="B27" s="55" t="s">
        <v>37</v>
      </c>
      <c r="C27" s="99">
        <f>SUM(C28+C34+C62+C66)</f>
        <v>40000</v>
      </c>
    </row>
    <row r="28" spans="1:3" ht="13.5" thickBot="1">
      <c r="A28" s="57" t="s">
        <v>3</v>
      </c>
      <c r="B28" s="58" t="s">
        <v>24</v>
      </c>
      <c r="C28" s="39">
        <f>SUM(C29:C33)</f>
        <v>0</v>
      </c>
    </row>
    <row r="29" spans="1:3" ht="3" customHeight="1" thickTop="1">
      <c r="A29" s="59"/>
      <c r="B29" s="60"/>
      <c r="C29" s="61"/>
    </row>
    <row r="30" spans="1:3" ht="3" customHeight="1">
      <c r="A30" s="59"/>
      <c r="B30" s="78"/>
      <c r="C30" s="79"/>
    </row>
    <row r="31" spans="1:3" ht="3" customHeight="1">
      <c r="A31" s="59"/>
      <c r="B31" s="78"/>
      <c r="C31" s="79"/>
    </row>
    <row r="32" spans="1:3" ht="3" customHeight="1">
      <c r="A32" s="59"/>
      <c r="B32" s="78"/>
      <c r="C32" s="79"/>
    </row>
    <row r="33" spans="1:3" ht="3" customHeight="1">
      <c r="A33" s="64"/>
      <c r="B33" s="62" t="s">
        <v>25</v>
      </c>
      <c r="C33" s="63"/>
    </row>
    <row r="34" spans="1:3" ht="13.5" thickBot="1">
      <c r="A34" s="57" t="s">
        <v>4</v>
      </c>
      <c r="B34" s="58" t="s">
        <v>236</v>
      </c>
      <c r="C34" s="53">
        <f>C35+C52+C60+C63</f>
        <v>40000</v>
      </c>
    </row>
    <row r="35" spans="1:3" ht="13.5" thickTop="1">
      <c r="A35" s="266" t="s">
        <v>93</v>
      </c>
      <c r="B35" s="123" t="s">
        <v>229</v>
      </c>
      <c r="C35" s="124">
        <f>SUM(C36:C45)</f>
        <v>0</v>
      </c>
    </row>
    <row r="36" spans="1:3" ht="1.5" customHeight="1">
      <c r="A36" s="266"/>
      <c r="B36" s="157"/>
      <c r="C36" s="110"/>
    </row>
    <row r="37" spans="1:3" ht="1.5" customHeight="1">
      <c r="A37" s="266"/>
      <c r="B37" s="78"/>
      <c r="C37" s="110"/>
    </row>
    <row r="38" spans="1:3" ht="1.5" customHeight="1">
      <c r="A38" s="266"/>
      <c r="B38" s="78"/>
      <c r="C38" s="110"/>
    </row>
    <row r="39" spans="1:3" ht="1.5" customHeight="1">
      <c r="A39" s="266"/>
      <c r="B39" s="78"/>
      <c r="C39" s="110"/>
    </row>
    <row r="40" spans="1:3" ht="1.5" customHeight="1">
      <c r="A40" s="266"/>
      <c r="B40" s="78"/>
      <c r="C40" s="110"/>
    </row>
    <row r="41" spans="1:3" ht="1.5" customHeight="1">
      <c r="A41" s="266"/>
      <c r="B41" s="78"/>
      <c r="C41" s="110"/>
    </row>
    <row r="42" spans="1:3" ht="1.5" customHeight="1">
      <c r="A42" s="266"/>
      <c r="B42" s="78"/>
      <c r="C42" s="110"/>
    </row>
    <row r="43" spans="1:3" ht="1.5" customHeight="1">
      <c r="A43" s="266"/>
      <c r="B43" s="78"/>
      <c r="C43" s="110"/>
    </row>
    <row r="44" spans="1:3" ht="1.5" customHeight="1">
      <c r="A44" s="266"/>
      <c r="B44" s="78"/>
      <c r="C44" s="110"/>
    </row>
    <row r="45" spans="1:3" ht="1.5" customHeight="1">
      <c r="A45" s="269"/>
      <c r="B45" s="62"/>
      <c r="C45" s="110"/>
    </row>
    <row r="46" spans="1:3" ht="12.75">
      <c r="A46" s="266" t="s">
        <v>94</v>
      </c>
      <c r="B46" s="65" t="s">
        <v>100</v>
      </c>
      <c r="C46" s="66">
        <f>SUM(C47:C48)</f>
        <v>0</v>
      </c>
    </row>
    <row r="47" spans="1:3" ht="8.25" customHeight="1">
      <c r="A47" s="266"/>
      <c r="B47" s="78"/>
      <c r="C47" s="79"/>
    </row>
    <row r="48" spans="1:3" ht="7.5" customHeight="1">
      <c r="A48" s="266"/>
      <c r="B48" s="272"/>
      <c r="C48" s="63"/>
    </row>
    <row r="49" spans="1:3" ht="12.75">
      <c r="A49" s="266" t="s">
        <v>95</v>
      </c>
      <c r="B49" s="65" t="s">
        <v>230</v>
      </c>
      <c r="C49" s="132">
        <f>SUM(C50:C51)</f>
        <v>0</v>
      </c>
    </row>
    <row r="50" spans="1:3" ht="7.5" customHeight="1">
      <c r="A50" s="266"/>
      <c r="B50" s="44"/>
      <c r="C50" s="45"/>
    </row>
    <row r="51" spans="1:3" ht="8.25" customHeight="1">
      <c r="A51" s="266"/>
      <c r="B51" s="44"/>
      <c r="C51" s="45"/>
    </row>
    <row r="52" spans="1:3" ht="12.75">
      <c r="A52" s="269" t="s">
        <v>96</v>
      </c>
      <c r="B52" s="271" t="s">
        <v>226</v>
      </c>
      <c r="C52" s="66">
        <f>SUM(C53:C59)</f>
        <v>40000</v>
      </c>
    </row>
    <row r="53" spans="1:3" ht="13.5" customHeight="1">
      <c r="A53" s="69" t="s">
        <v>89</v>
      </c>
      <c r="B53" s="146" t="s">
        <v>114</v>
      </c>
      <c r="C53" s="45">
        <v>40000</v>
      </c>
    </row>
    <row r="54" spans="1:3" ht="4.5" customHeight="1">
      <c r="A54" s="59"/>
      <c r="B54" s="204"/>
      <c r="C54" s="67"/>
    </row>
    <row r="55" spans="1:3" ht="4.5" customHeight="1">
      <c r="A55" s="59"/>
      <c r="B55" s="205"/>
      <c r="C55" s="110"/>
    </row>
    <row r="56" spans="1:3" ht="4.5" customHeight="1">
      <c r="A56" s="59"/>
      <c r="B56" s="205"/>
      <c r="C56" s="110"/>
    </row>
    <row r="57" spans="1:3" ht="4.5" customHeight="1">
      <c r="A57" s="59"/>
      <c r="B57" s="205"/>
      <c r="C57" s="110"/>
    </row>
    <row r="58" spans="1:3" ht="4.5" customHeight="1">
      <c r="A58" s="100"/>
      <c r="B58" s="203"/>
      <c r="C58" s="63"/>
    </row>
    <row r="59" spans="1:3" ht="9.75" customHeight="1">
      <c r="A59" s="59"/>
      <c r="B59" s="44"/>
      <c r="C59" s="63"/>
    </row>
    <row r="60" spans="1:3" ht="12.75">
      <c r="A60" s="266" t="s">
        <v>97</v>
      </c>
      <c r="B60" s="128" t="s">
        <v>227</v>
      </c>
      <c r="C60" s="66">
        <f>SUM(C61:C62)</f>
        <v>0</v>
      </c>
    </row>
    <row r="61" spans="1:3" ht="6" customHeight="1">
      <c r="A61" s="266"/>
      <c r="B61" s="127"/>
      <c r="C61" s="45"/>
    </row>
    <row r="62" spans="1:3" ht="5.25" customHeight="1">
      <c r="A62" s="266"/>
      <c r="B62" s="127"/>
      <c r="C62" s="45"/>
    </row>
    <row r="63" spans="1:3" ht="12.75">
      <c r="A63" s="269" t="s">
        <v>98</v>
      </c>
      <c r="B63" s="65" t="s">
        <v>228</v>
      </c>
      <c r="C63" s="66">
        <f>SUM(C64:C67)</f>
        <v>0</v>
      </c>
    </row>
    <row r="64" spans="1:3" ht="4.5" customHeight="1">
      <c r="A64" s="77"/>
      <c r="B64" s="83"/>
      <c r="C64" s="183"/>
    </row>
    <row r="65" spans="1:3" ht="4.5" customHeight="1">
      <c r="A65" s="59"/>
      <c r="B65" s="78"/>
      <c r="C65" s="110"/>
    </row>
    <row r="66" spans="1:3" ht="4.5" customHeight="1">
      <c r="A66" s="59"/>
      <c r="B66" s="78"/>
      <c r="C66" s="110"/>
    </row>
    <row r="67" spans="1:3" ht="4.5" customHeight="1">
      <c r="A67" s="59"/>
      <c r="B67" s="62"/>
      <c r="C67" s="63"/>
    </row>
    <row r="68" spans="1:3" ht="13.5" thickBot="1">
      <c r="A68" s="155" t="s">
        <v>5</v>
      </c>
      <c r="B68" s="206" t="s">
        <v>33</v>
      </c>
      <c r="C68" s="207">
        <f>SUM(C69:C70)</f>
        <v>0</v>
      </c>
    </row>
    <row r="69" spans="1:3" ht="12" customHeight="1" thickTop="1">
      <c r="A69" s="59"/>
      <c r="B69" s="41"/>
      <c r="C69" s="42"/>
    </row>
    <row r="70" spans="1:3" ht="12.75" hidden="1">
      <c r="A70" s="64"/>
      <c r="B70" s="44"/>
      <c r="C70" s="45"/>
    </row>
    <row r="71" spans="1:3" ht="13.5" thickBot="1">
      <c r="A71" s="57" t="s">
        <v>0</v>
      </c>
      <c r="B71" s="58" t="s">
        <v>27</v>
      </c>
      <c r="C71" s="39">
        <f>SUM(C72:C73)</f>
        <v>0</v>
      </c>
    </row>
    <row r="72" spans="1:3" ht="0.75" customHeight="1" thickTop="1">
      <c r="A72" s="68"/>
      <c r="B72" s="41" t="s">
        <v>25</v>
      </c>
      <c r="C72" s="42"/>
    </row>
    <row r="73" spans="1:3" ht="12.75">
      <c r="A73" s="69"/>
      <c r="B73" s="44" t="s">
        <v>25</v>
      </c>
      <c r="C73" s="45"/>
    </row>
    <row r="74" spans="1:3" ht="17.25" customHeight="1">
      <c r="A74" s="54" t="s">
        <v>6</v>
      </c>
      <c r="B74" s="55" t="s">
        <v>35</v>
      </c>
      <c r="C74" s="56">
        <f>SUM(C75+C82+C93+C96)</f>
        <v>289566</v>
      </c>
    </row>
    <row r="75" spans="1:3" ht="19.5" customHeight="1" thickBot="1">
      <c r="A75" s="57" t="s">
        <v>7</v>
      </c>
      <c r="B75" s="58" t="s">
        <v>28</v>
      </c>
      <c r="C75" s="39">
        <f>SUM(C76:C80:C81)</f>
        <v>89566</v>
      </c>
    </row>
    <row r="76" spans="1:3" ht="27" customHeight="1" thickTop="1">
      <c r="A76" s="190" t="s">
        <v>115</v>
      </c>
      <c r="B76" s="258" t="s">
        <v>116</v>
      </c>
      <c r="C76" s="61"/>
    </row>
    <row r="77" spans="1:3" ht="23.25" customHeight="1">
      <c r="A77" s="190" t="s">
        <v>115</v>
      </c>
      <c r="B77" s="127" t="s">
        <v>117</v>
      </c>
      <c r="C77" s="45">
        <v>18000</v>
      </c>
    </row>
    <row r="78" spans="1:3" ht="17.25" customHeight="1">
      <c r="A78" s="190" t="s">
        <v>115</v>
      </c>
      <c r="B78" s="127" t="s">
        <v>118</v>
      </c>
      <c r="C78" s="45">
        <v>10000</v>
      </c>
    </row>
    <row r="79" spans="1:3" ht="24" customHeight="1">
      <c r="A79" s="190" t="s">
        <v>115</v>
      </c>
      <c r="B79" s="154" t="s">
        <v>119</v>
      </c>
      <c r="C79" s="63">
        <v>39566</v>
      </c>
    </row>
    <row r="80" spans="1:3" ht="27.75" customHeight="1">
      <c r="A80" s="190" t="s">
        <v>115</v>
      </c>
      <c r="B80" s="154" t="s">
        <v>120</v>
      </c>
      <c r="C80" s="63">
        <v>22000</v>
      </c>
    </row>
    <row r="81" spans="1:3" ht="9" customHeight="1">
      <c r="A81" s="68"/>
      <c r="B81" s="83"/>
      <c r="C81" s="67"/>
    </row>
    <row r="82" spans="1:3" ht="13.5" thickBot="1">
      <c r="A82" s="57" t="s">
        <v>8</v>
      </c>
      <c r="B82" s="58" t="s">
        <v>29</v>
      </c>
      <c r="C82" s="53">
        <f>SUM(C83:C92)</f>
        <v>200000</v>
      </c>
    </row>
    <row r="83" spans="1:3" ht="19.5" customHeight="1" thickTop="1">
      <c r="A83" s="190" t="s">
        <v>121</v>
      </c>
      <c r="B83" s="259" t="s">
        <v>122</v>
      </c>
      <c r="C83" s="42"/>
    </row>
    <row r="84" spans="1:3" ht="36" customHeight="1">
      <c r="A84" s="190" t="s">
        <v>121</v>
      </c>
      <c r="B84" s="44" t="s">
        <v>80</v>
      </c>
      <c r="C84" s="63">
        <v>25000</v>
      </c>
    </row>
    <row r="85" spans="1:3" ht="16.5" customHeight="1">
      <c r="A85" s="190" t="s">
        <v>121</v>
      </c>
      <c r="B85" s="62" t="s">
        <v>81</v>
      </c>
      <c r="C85" s="63">
        <v>75000</v>
      </c>
    </row>
    <row r="86" spans="1:3" ht="19.5" customHeight="1">
      <c r="A86" s="190" t="s">
        <v>123</v>
      </c>
      <c r="B86" s="62" t="s">
        <v>124</v>
      </c>
      <c r="C86" s="63"/>
    </row>
    <row r="87" spans="1:3" ht="19.5" customHeight="1">
      <c r="A87" s="190" t="s">
        <v>123</v>
      </c>
      <c r="B87" s="62" t="s">
        <v>75</v>
      </c>
      <c r="C87" s="63">
        <v>16000</v>
      </c>
    </row>
    <row r="88" spans="1:3" ht="22.5" customHeight="1">
      <c r="A88" s="190" t="s">
        <v>123</v>
      </c>
      <c r="B88" s="62" t="s">
        <v>76</v>
      </c>
      <c r="C88" s="63">
        <v>26000</v>
      </c>
    </row>
    <row r="89" spans="1:3" ht="19.5" customHeight="1">
      <c r="A89" s="190" t="s">
        <v>123</v>
      </c>
      <c r="B89" s="62" t="s">
        <v>77</v>
      </c>
      <c r="C89" s="63">
        <v>10000</v>
      </c>
    </row>
    <row r="90" spans="1:3" ht="19.5" customHeight="1">
      <c r="A90" s="190" t="s">
        <v>123</v>
      </c>
      <c r="B90" s="62" t="s">
        <v>78</v>
      </c>
      <c r="C90" s="63">
        <v>13500</v>
      </c>
    </row>
    <row r="91" spans="1:3" ht="19.5" customHeight="1">
      <c r="A91" s="190" t="s">
        <v>123</v>
      </c>
      <c r="B91" s="62" t="s">
        <v>79</v>
      </c>
      <c r="C91" s="63">
        <v>34500</v>
      </c>
    </row>
    <row r="92" spans="1:3" ht="11.25" customHeight="1">
      <c r="A92" s="69"/>
      <c r="C92" s="45"/>
    </row>
    <row r="93" spans="1:3" ht="13.5" thickBot="1">
      <c r="A93" s="57" t="s">
        <v>9</v>
      </c>
      <c r="B93" s="58" t="s">
        <v>30</v>
      </c>
      <c r="C93" s="39">
        <f>SUM(C94:C95)</f>
        <v>0</v>
      </c>
    </row>
    <row r="94" spans="1:3" ht="10.5" customHeight="1" thickTop="1">
      <c r="A94" s="68"/>
      <c r="B94" s="41"/>
      <c r="C94" s="42"/>
    </row>
    <row r="95" spans="1:3" ht="8.25" customHeight="1">
      <c r="A95" s="69"/>
      <c r="B95" s="44"/>
      <c r="C95" s="45"/>
    </row>
    <row r="96" spans="1:3" ht="13.5" thickBot="1">
      <c r="A96" s="57" t="s">
        <v>10</v>
      </c>
      <c r="B96" s="58" t="s">
        <v>1</v>
      </c>
      <c r="C96" s="39">
        <f>SUM(C97:C98)</f>
        <v>0</v>
      </c>
    </row>
    <row r="97" spans="1:3" ht="9.75" customHeight="1" thickTop="1">
      <c r="A97" s="68"/>
      <c r="B97" s="41"/>
      <c r="C97" s="42"/>
    </row>
    <row r="98" spans="1:3" ht="8.25" customHeight="1">
      <c r="A98" s="69"/>
      <c r="B98" s="44"/>
      <c r="C98" s="45"/>
    </row>
    <row r="99" spans="1:3" ht="7.5" customHeight="1">
      <c r="A99" s="49"/>
      <c r="B99" s="50"/>
      <c r="C99" s="200"/>
    </row>
    <row r="100" spans="1:3" ht="16.5" customHeight="1">
      <c r="A100" s="176" t="s">
        <v>47</v>
      </c>
      <c r="B100" s="177" t="s">
        <v>16</v>
      </c>
      <c r="C100" s="178">
        <f>C101+C108</f>
        <v>25800</v>
      </c>
    </row>
    <row r="101" spans="1:3" ht="18" customHeight="1">
      <c r="A101" s="70">
        <v>3</v>
      </c>
      <c r="B101" s="71" t="s">
        <v>17</v>
      </c>
      <c r="C101" s="72">
        <f>SUM(C102+C105)</f>
        <v>25800</v>
      </c>
    </row>
    <row r="102" spans="1:3" ht="13.5" thickBot="1">
      <c r="A102" s="37" t="s">
        <v>11</v>
      </c>
      <c r="B102" s="58" t="s">
        <v>19</v>
      </c>
      <c r="C102" s="53">
        <f>SUM(C103:C104)</f>
        <v>0</v>
      </c>
    </row>
    <row r="103" spans="1:3" ht="13.5" thickTop="1">
      <c r="A103" s="40"/>
      <c r="B103" s="41"/>
      <c r="C103" s="42"/>
    </row>
    <row r="104" spans="1:3" ht="12.75">
      <c r="A104" s="43"/>
      <c r="B104" s="44" t="s">
        <v>25</v>
      </c>
      <c r="C104" s="45"/>
    </row>
    <row r="105" spans="1:3" ht="13.5" thickBot="1">
      <c r="A105" s="46">
        <v>3232</v>
      </c>
      <c r="B105" s="73" t="s">
        <v>12</v>
      </c>
      <c r="C105" s="53">
        <f>SUM(C106:C107)</f>
        <v>25800</v>
      </c>
    </row>
    <row r="106" spans="1:3" ht="18" customHeight="1" thickTop="1">
      <c r="A106" s="249">
        <v>32324</v>
      </c>
      <c r="B106" s="41" t="s">
        <v>125</v>
      </c>
      <c r="C106" s="42">
        <v>13800</v>
      </c>
    </row>
    <row r="107" spans="1:3" ht="26.25" customHeight="1">
      <c r="A107" s="248">
        <v>32325</v>
      </c>
      <c r="B107" s="44" t="s">
        <v>126</v>
      </c>
      <c r="C107" s="45">
        <v>12000</v>
      </c>
    </row>
    <row r="108" spans="1:3" ht="16.5" customHeight="1">
      <c r="A108" s="51">
        <v>4</v>
      </c>
      <c r="B108" s="52" t="s">
        <v>18</v>
      </c>
      <c r="C108" s="36">
        <f>SUM(C109+C112+C116)</f>
        <v>0</v>
      </c>
    </row>
    <row r="109" spans="1:3" ht="13.5" thickBot="1">
      <c r="A109" s="37" t="s">
        <v>13</v>
      </c>
      <c r="B109" s="58" t="s">
        <v>20</v>
      </c>
      <c r="C109" s="39">
        <f>SUM(C110:C111)</f>
        <v>0</v>
      </c>
    </row>
    <row r="110" spans="1:3" ht="7.5" customHeight="1" thickTop="1">
      <c r="A110" s="40"/>
      <c r="B110" s="41" t="s">
        <v>25</v>
      </c>
      <c r="C110" s="42"/>
    </row>
    <row r="111" spans="1:3" ht="12.75">
      <c r="A111" s="43"/>
      <c r="B111" s="44" t="s">
        <v>25</v>
      </c>
      <c r="C111" s="45"/>
    </row>
    <row r="112" spans="1:3" ht="13.5" thickBot="1">
      <c r="A112" s="46">
        <v>422</v>
      </c>
      <c r="B112" s="73" t="s">
        <v>237</v>
      </c>
      <c r="C112" s="53">
        <f>SUM(C113:C115)</f>
        <v>0</v>
      </c>
    </row>
    <row r="113" spans="1:3" ht="8.25" customHeight="1" thickTop="1">
      <c r="A113" s="48"/>
      <c r="B113" s="41"/>
      <c r="C113" s="42"/>
    </row>
    <row r="114" spans="1:3" ht="7.5" customHeight="1">
      <c r="A114" s="48"/>
      <c r="B114" s="62"/>
      <c r="C114" s="63"/>
    </row>
    <row r="115" spans="1:3" ht="8.25" customHeight="1">
      <c r="A115" s="75"/>
      <c r="B115" s="44"/>
      <c r="C115" s="45"/>
    </row>
    <row r="116" spans="1:3" ht="13.5" thickBot="1">
      <c r="A116" s="46">
        <v>426</v>
      </c>
      <c r="B116" s="73" t="s">
        <v>22</v>
      </c>
      <c r="C116" s="53">
        <f>SUM(C117:C118)</f>
        <v>0</v>
      </c>
    </row>
    <row r="117" spans="1:3" ht="10.5" customHeight="1" thickTop="1">
      <c r="A117" s="48"/>
      <c r="B117" s="41"/>
      <c r="C117" s="42"/>
    </row>
    <row r="118" spans="1:3" ht="12.75">
      <c r="A118" s="75"/>
      <c r="B118" s="44" t="s">
        <v>25</v>
      </c>
      <c r="C118" s="45"/>
    </row>
    <row r="119" spans="1:3" ht="9" customHeight="1">
      <c r="A119" s="49"/>
      <c r="B119" s="50"/>
      <c r="C119" s="200"/>
    </row>
    <row r="120" spans="1:3" ht="15" customHeight="1">
      <c r="A120" s="34">
        <v>3</v>
      </c>
      <c r="B120" s="208" t="s">
        <v>39</v>
      </c>
      <c r="C120" s="36">
        <f>C8+C101</f>
        <v>605800</v>
      </c>
    </row>
    <row r="121" spans="1:3" ht="15" customHeight="1">
      <c r="A121" s="51">
        <v>4</v>
      </c>
      <c r="B121" s="52" t="s">
        <v>40</v>
      </c>
      <c r="C121" s="36">
        <f>C23+C108</f>
        <v>329566</v>
      </c>
    </row>
    <row r="122" spans="1:3" ht="6" customHeight="1">
      <c r="A122" s="49"/>
      <c r="B122" s="50"/>
      <c r="C122" s="200"/>
    </row>
    <row r="123" spans="1:3" ht="20.25" customHeight="1">
      <c r="A123" s="195"/>
      <c r="B123" s="214" t="s">
        <v>48</v>
      </c>
      <c r="C123" s="217">
        <f>C120+C121</f>
        <v>935366</v>
      </c>
    </row>
    <row r="124" ht="8.25" customHeight="1">
      <c r="C124" s="136"/>
    </row>
    <row r="125" ht="2.25" customHeight="1">
      <c r="C125" s="136"/>
    </row>
    <row r="126" spans="1:3" ht="14.25">
      <c r="A126" s="152" t="s">
        <v>53</v>
      </c>
      <c r="B126" s="152"/>
      <c r="C126" s="215"/>
    </row>
    <row r="127" spans="1:3" ht="12.75">
      <c r="A127" s="143" t="s">
        <v>206</v>
      </c>
      <c r="B127" s="143"/>
      <c r="C127" s="215"/>
    </row>
    <row r="128" spans="1:3" ht="14.25">
      <c r="A128" s="147" t="s">
        <v>51</v>
      </c>
      <c r="B128" s="197"/>
      <c r="C128" s="215"/>
    </row>
    <row r="129" spans="1:3" ht="12.75">
      <c r="A129" s="143"/>
      <c r="B129" s="143"/>
      <c r="C129" s="215"/>
    </row>
    <row r="130" ht="12.75">
      <c r="C130" s="136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Header xml:space="preserve">&amp;R&amp;9&amp;XŠibensko-kninska županija: PLAN PRIORITETA-DEC-ZDR-2010.     &amp;P  </oddHeader>
    <oddFooter>&amp;R&amp;9&amp;XŠibensko-kninska županija: PLAN PRIORITETA-DEC-ZDR-2010.   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17"/>
  <sheetViews>
    <sheetView zoomScalePageLayoutView="0" workbookViewId="0" topLeftCell="A32">
      <selection activeCell="B56" sqref="B56"/>
    </sheetView>
  </sheetViews>
  <sheetFormatPr defaultColWidth="9.140625" defaultRowHeight="12.75"/>
  <cols>
    <col min="2" max="2" width="62.140625" style="0" customWidth="1"/>
    <col min="3" max="3" width="13.57421875" style="0" customWidth="1"/>
  </cols>
  <sheetData>
    <row r="1" spans="1:3" ht="12.75">
      <c r="A1" s="101" t="s">
        <v>52</v>
      </c>
      <c r="B1" s="102"/>
      <c r="C1" s="103"/>
    </row>
    <row r="2" spans="1:3" s="82" customFormat="1" ht="15.75" thickBot="1">
      <c r="A2" s="254" t="s">
        <v>41</v>
      </c>
      <c r="B2" s="255"/>
      <c r="C2" s="104"/>
    </row>
    <row r="3" spans="1:3" ht="18.75" customHeight="1" thickTop="1">
      <c r="A3" s="216"/>
      <c r="B3" s="191" t="s">
        <v>146</v>
      </c>
      <c r="C3" s="235"/>
    </row>
    <row r="4" spans="1:3" ht="25.5">
      <c r="A4" s="231" t="s">
        <v>42</v>
      </c>
      <c r="B4" s="94" t="s">
        <v>83</v>
      </c>
      <c r="C4" s="105" t="s">
        <v>56</v>
      </c>
    </row>
    <row r="5" spans="1:3" ht="12" customHeight="1" thickBot="1">
      <c r="A5" s="236">
        <v>1</v>
      </c>
      <c r="B5" s="236">
        <v>2</v>
      </c>
      <c r="C5" s="236">
        <v>3</v>
      </c>
    </row>
    <row r="6" spans="1:3" ht="12" customHeight="1" thickTop="1">
      <c r="A6" s="238"/>
      <c r="B6" s="238"/>
      <c r="C6" s="238"/>
    </row>
    <row r="7" spans="1:3" ht="15" customHeight="1">
      <c r="A7" s="89"/>
      <c r="B7" s="90" t="s">
        <v>15</v>
      </c>
      <c r="C7" s="91">
        <f>C8</f>
        <v>0</v>
      </c>
    </row>
    <row r="8" spans="1:3" ht="12.75">
      <c r="A8" s="34">
        <v>3</v>
      </c>
      <c r="B8" s="35" t="s">
        <v>17</v>
      </c>
      <c r="C8" s="36">
        <f>C9+C12+C20</f>
        <v>0</v>
      </c>
    </row>
    <row r="9" spans="1:3" ht="13.5" thickBot="1">
      <c r="A9" s="37" t="s">
        <v>11</v>
      </c>
      <c r="B9" s="38" t="s">
        <v>23</v>
      </c>
      <c r="C9" s="39">
        <f>SUM(C10:C11)</f>
        <v>0</v>
      </c>
    </row>
    <row r="10" spans="1:3" ht="9.75" customHeight="1" thickTop="1">
      <c r="A10" s="40"/>
      <c r="B10" s="41"/>
      <c r="C10" s="42"/>
    </row>
    <row r="11" spans="1:3" ht="9.75" customHeight="1">
      <c r="A11" s="43"/>
      <c r="B11" s="44"/>
      <c r="C11" s="45"/>
    </row>
    <row r="12" spans="1:3" ht="13.5" thickBot="1">
      <c r="A12" s="46">
        <v>3232</v>
      </c>
      <c r="B12" s="73" t="s">
        <v>12</v>
      </c>
      <c r="C12" s="53">
        <f>SUM(C13:C18)</f>
        <v>0</v>
      </c>
    </row>
    <row r="13" spans="1:3" ht="4.5" customHeight="1" thickTop="1">
      <c r="A13" s="74"/>
      <c r="B13" s="106"/>
      <c r="C13" s="79"/>
    </row>
    <row r="14" spans="1:3" ht="4.5" customHeight="1">
      <c r="A14" s="74"/>
      <c r="B14" s="106"/>
      <c r="C14" s="79"/>
    </row>
    <row r="15" spans="1:3" ht="4.5" customHeight="1">
      <c r="A15" s="74"/>
      <c r="B15" s="106"/>
      <c r="C15" s="79"/>
    </row>
    <row r="16" spans="1:3" ht="4.5" customHeight="1">
      <c r="A16" s="48"/>
      <c r="B16" s="78" t="s">
        <v>25</v>
      </c>
      <c r="C16" s="79"/>
    </row>
    <row r="17" spans="1:3" ht="4.5" customHeight="1">
      <c r="A17" s="48"/>
      <c r="B17" s="78"/>
      <c r="C17" s="79"/>
    </row>
    <row r="18" spans="1:3" ht="4.5" customHeight="1">
      <c r="A18" s="48"/>
      <c r="B18" s="62"/>
      <c r="C18" s="63"/>
    </row>
    <row r="19" spans="1:3" ht="4.5" customHeight="1">
      <c r="A19" s="43"/>
      <c r="C19" s="45"/>
    </row>
    <row r="20" spans="1:3" ht="13.5" thickBot="1">
      <c r="A20" s="84"/>
      <c r="B20" s="165" t="s">
        <v>85</v>
      </c>
      <c r="C20" s="39">
        <f>SUM(C21:C23)</f>
        <v>0</v>
      </c>
    </row>
    <row r="21" spans="1:3" ht="3" customHeight="1" thickTop="1">
      <c r="A21" s="218"/>
      <c r="B21" s="114"/>
      <c r="C21" s="220"/>
    </row>
    <row r="22" spans="1:3" ht="3" customHeight="1">
      <c r="A22" s="218"/>
      <c r="B22" s="78"/>
      <c r="C22" s="110"/>
    </row>
    <row r="23" spans="1:3" ht="3" customHeight="1">
      <c r="A23" s="219"/>
      <c r="B23" s="62" t="s">
        <v>25</v>
      </c>
      <c r="C23" s="108"/>
    </row>
    <row r="24" spans="1:3" ht="12.75">
      <c r="A24" s="87"/>
      <c r="B24" s="32"/>
      <c r="C24" s="88"/>
    </row>
    <row r="25" spans="1:3" ht="16.5" customHeight="1">
      <c r="A25" s="95"/>
      <c r="B25" s="250" t="s">
        <v>14</v>
      </c>
      <c r="C25" s="96">
        <f>C26</f>
        <v>1350000</v>
      </c>
    </row>
    <row r="26" spans="1:3" ht="12.75">
      <c r="A26" s="97" t="s">
        <v>44</v>
      </c>
      <c r="B26" s="52" t="s">
        <v>18</v>
      </c>
      <c r="C26" s="36">
        <f>C27+C30+C76</f>
        <v>1350000</v>
      </c>
    </row>
    <row r="27" spans="1:3" ht="13.5" thickBot="1">
      <c r="A27" s="37" t="s">
        <v>13</v>
      </c>
      <c r="B27" s="86" t="s">
        <v>43</v>
      </c>
      <c r="C27" s="53">
        <f>SUM(C28:C29)</f>
        <v>900000</v>
      </c>
    </row>
    <row r="28" spans="1:3" ht="27.75" customHeight="1" thickTop="1">
      <c r="A28" s="239" t="s">
        <v>87</v>
      </c>
      <c r="B28" s="41" t="s">
        <v>88</v>
      </c>
      <c r="C28" s="159">
        <v>900000</v>
      </c>
    </row>
    <row r="29" spans="1:3" ht="12.75">
      <c r="A29" s="100"/>
      <c r="B29" t="s">
        <v>25</v>
      </c>
      <c r="C29" s="99"/>
    </row>
    <row r="30" spans="1:3" ht="12.75">
      <c r="A30" s="54" t="s">
        <v>2</v>
      </c>
      <c r="B30" s="55" t="s">
        <v>37</v>
      </c>
      <c r="C30" s="99">
        <f>SUM(C31+C37+C70+C73)</f>
        <v>450000</v>
      </c>
    </row>
    <row r="31" spans="1:3" ht="13.5" thickBot="1">
      <c r="A31" s="57" t="s">
        <v>3</v>
      </c>
      <c r="B31" s="58" t="s">
        <v>24</v>
      </c>
      <c r="C31" s="53"/>
    </row>
    <row r="32" spans="1:3" ht="3" customHeight="1" thickTop="1">
      <c r="A32" s="59"/>
      <c r="B32" s="41"/>
      <c r="C32" s="42"/>
    </row>
    <row r="33" spans="1:3" ht="3" customHeight="1">
      <c r="A33" s="133"/>
      <c r="B33" s="134"/>
      <c r="C33" s="110"/>
    </row>
    <row r="34" spans="1:3" ht="3" customHeight="1">
      <c r="A34" s="133"/>
      <c r="B34" s="78"/>
      <c r="C34" s="110"/>
    </row>
    <row r="35" spans="1:3" ht="3" customHeight="1">
      <c r="A35" s="133"/>
      <c r="B35" s="78"/>
      <c r="C35" s="110"/>
    </row>
    <row r="36" spans="1:3" ht="3" customHeight="1">
      <c r="A36" s="64"/>
      <c r="B36" s="62" t="s">
        <v>25</v>
      </c>
      <c r="C36" s="63"/>
    </row>
    <row r="37" spans="1:3" ht="13.5" thickBot="1">
      <c r="A37" s="57" t="s">
        <v>4</v>
      </c>
      <c r="B37" s="58" t="s">
        <v>242</v>
      </c>
      <c r="C37" s="53">
        <f>C38+C49+C52+C55+C64+C67</f>
        <v>310000</v>
      </c>
    </row>
    <row r="38" spans="1:3" ht="16.5" customHeight="1" thickTop="1">
      <c r="A38" s="266" t="s">
        <v>93</v>
      </c>
      <c r="B38" s="123" t="s">
        <v>99</v>
      </c>
      <c r="C38" s="273">
        <f>SUM(C39:C48)</f>
        <v>0</v>
      </c>
    </row>
    <row r="39" spans="1:3" ht="1.5" customHeight="1">
      <c r="A39" s="59"/>
      <c r="B39" s="145"/>
      <c r="C39" s="183"/>
    </row>
    <row r="40" spans="1:3" ht="1.5" customHeight="1">
      <c r="A40" s="59"/>
      <c r="B40" s="145"/>
      <c r="C40" s="110"/>
    </row>
    <row r="41" spans="1:3" ht="1.5" customHeight="1">
      <c r="A41" s="59"/>
      <c r="B41" s="134"/>
      <c r="C41" s="110"/>
    </row>
    <row r="42" spans="1:3" ht="1.5" customHeight="1">
      <c r="A42" s="59"/>
      <c r="B42" s="78"/>
      <c r="C42" s="110"/>
    </row>
    <row r="43" spans="1:3" ht="1.5" customHeight="1">
      <c r="A43" s="59"/>
      <c r="B43" s="78"/>
      <c r="C43" s="110"/>
    </row>
    <row r="44" spans="1:3" ht="1.5" customHeight="1">
      <c r="A44" s="59"/>
      <c r="B44" s="78"/>
      <c r="C44" s="110"/>
    </row>
    <row r="45" spans="1:3" ht="1.5" customHeight="1">
      <c r="A45" s="59"/>
      <c r="B45" s="78"/>
      <c r="C45" s="110"/>
    </row>
    <row r="46" spans="1:3" ht="1.5" customHeight="1">
      <c r="A46" s="59"/>
      <c r="B46" s="78"/>
      <c r="C46" s="110"/>
    </row>
    <row r="47" spans="1:3" ht="1.5" customHeight="1">
      <c r="A47" s="59"/>
      <c r="B47" s="78"/>
      <c r="C47" s="110"/>
    </row>
    <row r="48" spans="1:3" ht="1.5" customHeight="1">
      <c r="A48" s="59"/>
      <c r="B48" s="78"/>
      <c r="C48" s="108"/>
    </row>
    <row r="49" spans="1:3" ht="12.75">
      <c r="A49" s="266" t="s">
        <v>94</v>
      </c>
      <c r="B49" s="76" t="s">
        <v>100</v>
      </c>
      <c r="C49" s="132">
        <f>SUM(C50:C51)</f>
        <v>0</v>
      </c>
    </row>
    <row r="50" spans="1:3" ht="9" customHeight="1">
      <c r="A50" s="59"/>
      <c r="B50" s="44"/>
      <c r="C50" s="45"/>
    </row>
    <row r="51" spans="1:3" ht="9" customHeight="1">
      <c r="A51" s="59"/>
      <c r="B51" s="44"/>
      <c r="C51" s="45"/>
    </row>
    <row r="52" spans="1:3" ht="12.75">
      <c r="A52" s="266" t="s">
        <v>95</v>
      </c>
      <c r="B52" s="65" t="s">
        <v>101</v>
      </c>
      <c r="C52" s="66">
        <f>SUM(C53:C54)</f>
        <v>0</v>
      </c>
    </row>
    <row r="53" spans="1:3" ht="9.75" customHeight="1">
      <c r="A53" s="59"/>
      <c r="B53" s="44"/>
      <c r="C53" s="45"/>
    </row>
    <row r="54" spans="1:3" ht="8.25" customHeight="1">
      <c r="A54" s="64"/>
      <c r="B54" s="44"/>
      <c r="C54" s="45"/>
    </row>
    <row r="55" spans="1:3" ht="18" customHeight="1">
      <c r="A55" s="267" t="s">
        <v>96</v>
      </c>
      <c r="B55" s="76" t="s">
        <v>226</v>
      </c>
      <c r="C55" s="66">
        <f>SUM(C56:C63)</f>
        <v>310000</v>
      </c>
    </row>
    <row r="56" spans="1:3" ht="27.75" customHeight="1">
      <c r="A56" s="275" t="s">
        <v>96</v>
      </c>
      <c r="B56" s="265" t="s">
        <v>207</v>
      </c>
      <c r="C56" s="45"/>
    </row>
    <row r="57" spans="1:3" ht="15" customHeight="1">
      <c r="A57" s="190" t="s">
        <v>89</v>
      </c>
      <c r="B57" s="146" t="s">
        <v>198</v>
      </c>
      <c r="C57" s="262">
        <v>50000</v>
      </c>
    </row>
    <row r="58" spans="1:3" ht="15" customHeight="1">
      <c r="A58" s="190" t="s">
        <v>89</v>
      </c>
      <c r="B58" s="146" t="s">
        <v>200</v>
      </c>
      <c r="C58" s="262">
        <v>40000</v>
      </c>
    </row>
    <row r="59" spans="1:3" ht="15" customHeight="1">
      <c r="A59" s="190" t="s">
        <v>89</v>
      </c>
      <c r="B59" s="146" t="s">
        <v>201</v>
      </c>
      <c r="C59" s="262">
        <v>100000</v>
      </c>
    </row>
    <row r="60" spans="1:3" ht="15" customHeight="1">
      <c r="A60" s="190" t="s">
        <v>89</v>
      </c>
      <c r="B60" s="146" t="s">
        <v>203</v>
      </c>
      <c r="C60" s="262">
        <v>25000</v>
      </c>
    </row>
    <row r="61" spans="1:3" ht="15" customHeight="1">
      <c r="A61" s="190" t="s">
        <v>89</v>
      </c>
      <c r="B61" s="145" t="s">
        <v>204</v>
      </c>
      <c r="C61" s="263">
        <v>48000</v>
      </c>
    </row>
    <row r="62" spans="1:3" ht="15" customHeight="1">
      <c r="A62" s="190" t="s">
        <v>89</v>
      </c>
      <c r="B62" s="146" t="s">
        <v>199</v>
      </c>
      <c r="C62" s="262">
        <v>28000</v>
      </c>
    </row>
    <row r="63" spans="1:3" ht="15" customHeight="1">
      <c r="A63" s="190" t="s">
        <v>89</v>
      </c>
      <c r="B63" s="146" t="s">
        <v>202</v>
      </c>
      <c r="C63" s="262">
        <v>19000</v>
      </c>
    </row>
    <row r="64" spans="1:3" ht="14.25" customHeight="1">
      <c r="A64" s="266" t="s">
        <v>97</v>
      </c>
      <c r="B64" s="65" t="s">
        <v>227</v>
      </c>
      <c r="C64" s="132">
        <f>SUM(C65:C66)</f>
        <v>0</v>
      </c>
    </row>
    <row r="65" spans="1:3" ht="7.5" customHeight="1">
      <c r="A65" s="59"/>
      <c r="B65" s="44"/>
      <c r="C65" s="45"/>
    </row>
    <row r="66" spans="1:3" ht="7.5" customHeight="1">
      <c r="A66" s="59"/>
      <c r="B66" s="44"/>
      <c r="C66" s="45"/>
    </row>
    <row r="67" spans="1:3" ht="12.75">
      <c r="A67" s="266" t="s">
        <v>98</v>
      </c>
      <c r="B67" s="65" t="s">
        <v>228</v>
      </c>
      <c r="C67" s="66">
        <f>SUM(C68:C69)</f>
        <v>0</v>
      </c>
    </row>
    <row r="68" spans="1:3" ht="6" customHeight="1">
      <c r="A68" s="59"/>
      <c r="B68" s="44"/>
      <c r="C68" s="45"/>
    </row>
    <row r="69" spans="1:3" ht="7.5" customHeight="1">
      <c r="A69" s="64"/>
      <c r="B69" s="44"/>
      <c r="C69" s="45"/>
    </row>
    <row r="70" spans="1:3" ht="19.5" customHeight="1" thickBot="1">
      <c r="A70" s="57" t="s">
        <v>5</v>
      </c>
      <c r="B70" s="58" t="s">
        <v>33</v>
      </c>
      <c r="C70" s="39">
        <f>SUM(C71:C72)</f>
        <v>140000</v>
      </c>
    </row>
    <row r="71" spans="1:3" ht="25.5" customHeight="1" thickTop="1">
      <c r="A71" s="190" t="s">
        <v>90</v>
      </c>
      <c r="B71" s="41" t="s">
        <v>212</v>
      </c>
      <c r="C71" s="42">
        <v>140000</v>
      </c>
    </row>
    <row r="72" spans="1:3" ht="12.75">
      <c r="A72" s="111"/>
      <c r="B72" s="44" t="s">
        <v>26</v>
      </c>
      <c r="C72" s="45"/>
    </row>
    <row r="73" spans="1:3" ht="13.5" thickBot="1">
      <c r="A73" s="57" t="s">
        <v>0</v>
      </c>
      <c r="B73" s="58" t="s">
        <v>27</v>
      </c>
      <c r="C73" s="39">
        <f>SUM(C74:C75)</f>
        <v>0</v>
      </c>
    </row>
    <row r="74" spans="1:3" ht="13.5" thickTop="1">
      <c r="A74" s="68"/>
      <c r="B74" s="41" t="s">
        <v>25</v>
      </c>
      <c r="C74" s="42"/>
    </row>
    <row r="75" spans="1:3" ht="12.75">
      <c r="A75" s="69"/>
      <c r="B75" s="44" t="s">
        <v>25</v>
      </c>
      <c r="C75" s="45"/>
    </row>
    <row r="76" spans="1:3" ht="12.75">
      <c r="A76" s="54" t="s">
        <v>6</v>
      </c>
      <c r="B76" s="55" t="s">
        <v>50</v>
      </c>
      <c r="C76" s="56">
        <f>SUM(C77+C80+C83+C86)</f>
        <v>0</v>
      </c>
    </row>
    <row r="77" spans="1:3" ht="13.5" thickBot="1">
      <c r="A77" s="57" t="s">
        <v>7</v>
      </c>
      <c r="B77" s="58" t="s">
        <v>28</v>
      </c>
      <c r="C77" s="39">
        <f>SUM(C78:C79)</f>
        <v>0</v>
      </c>
    </row>
    <row r="78" spans="1:3" ht="13.5" thickTop="1">
      <c r="A78" s="68"/>
      <c r="B78" s="44"/>
      <c r="C78" s="42"/>
    </row>
    <row r="79" spans="1:3" ht="12.75">
      <c r="A79" s="69"/>
      <c r="B79" s="44"/>
      <c r="C79" s="45"/>
    </row>
    <row r="80" spans="1:3" ht="13.5" thickBot="1">
      <c r="A80" s="57" t="s">
        <v>8</v>
      </c>
      <c r="B80" s="58" t="s">
        <v>29</v>
      </c>
      <c r="C80" s="39">
        <f>SUM(C81:C82)</f>
        <v>0</v>
      </c>
    </row>
    <row r="81" spans="1:3" ht="13.5" thickTop="1">
      <c r="A81" s="68"/>
      <c r="B81" s="41" t="s">
        <v>32</v>
      </c>
      <c r="C81" s="42"/>
    </row>
    <row r="82" spans="1:3" ht="12.75">
      <c r="A82" s="69"/>
      <c r="B82" s="44" t="s">
        <v>25</v>
      </c>
      <c r="C82" s="45"/>
    </row>
    <row r="83" spans="1:3" ht="13.5" thickBot="1">
      <c r="A83" s="57" t="s">
        <v>9</v>
      </c>
      <c r="B83" s="58" t="s">
        <v>30</v>
      </c>
      <c r="C83" s="39">
        <f>SUM(C84:C85)</f>
        <v>0</v>
      </c>
    </row>
    <row r="84" spans="1:3" ht="13.5" thickTop="1">
      <c r="A84" s="68"/>
      <c r="B84" s="41" t="s">
        <v>25</v>
      </c>
      <c r="C84" s="42"/>
    </row>
    <row r="85" spans="1:3" ht="12.75">
      <c r="A85" s="69"/>
      <c r="B85" s="44" t="s">
        <v>25</v>
      </c>
      <c r="C85" s="45"/>
    </row>
    <row r="86" spans="1:3" ht="13.5" thickBot="1">
      <c r="A86" s="57" t="s">
        <v>10</v>
      </c>
      <c r="B86" s="58" t="s">
        <v>1</v>
      </c>
      <c r="C86" s="39">
        <f>SUM(C87:C88)</f>
        <v>0</v>
      </c>
    </row>
    <row r="87" spans="1:3" ht="13.5" thickTop="1">
      <c r="A87" s="68"/>
      <c r="B87" s="160"/>
      <c r="C87" s="161"/>
    </row>
    <row r="88" spans="1:3" ht="12.75">
      <c r="A88" s="69"/>
      <c r="B88" s="44" t="s">
        <v>25</v>
      </c>
      <c r="C88" s="45"/>
    </row>
    <row r="89" spans="1:3" ht="8.25" customHeight="1">
      <c r="A89" s="49"/>
      <c r="B89" s="50"/>
      <c r="C89" s="33"/>
    </row>
    <row r="90" spans="1:3" ht="21" customHeight="1">
      <c r="A90" s="210"/>
      <c r="B90" s="211" t="s">
        <v>16</v>
      </c>
      <c r="C90" s="212">
        <f>C91+C98</f>
        <v>0</v>
      </c>
    </row>
    <row r="91" spans="1:3" ht="12.75">
      <c r="A91" s="70">
        <v>3</v>
      </c>
      <c r="B91" s="71" t="s">
        <v>17</v>
      </c>
      <c r="C91" s="72">
        <f>SUM(C92+C95)</f>
        <v>0</v>
      </c>
    </row>
    <row r="92" spans="1:3" ht="13.5" thickBot="1">
      <c r="A92" s="37" t="s">
        <v>11</v>
      </c>
      <c r="B92" s="58" t="s">
        <v>19</v>
      </c>
      <c r="C92" s="39">
        <f>SUM(C93:C94)</f>
        <v>0</v>
      </c>
    </row>
    <row r="93" spans="1:3" ht="9" customHeight="1" thickTop="1">
      <c r="A93" s="40"/>
      <c r="B93" s="41" t="s">
        <v>25</v>
      </c>
      <c r="C93" s="42"/>
    </row>
    <row r="94" spans="1:3" ht="6.75" customHeight="1">
      <c r="A94" s="43"/>
      <c r="B94" s="44" t="s">
        <v>25</v>
      </c>
      <c r="C94" s="45"/>
    </row>
    <row r="95" spans="1:3" ht="13.5" thickBot="1">
      <c r="A95" s="46">
        <v>3232</v>
      </c>
      <c r="B95" s="73" t="s">
        <v>12</v>
      </c>
      <c r="C95" s="39">
        <f>SUM(C96:C97)</f>
        <v>0</v>
      </c>
    </row>
    <row r="96" spans="1:3" ht="9" customHeight="1" thickTop="1">
      <c r="A96" s="74"/>
      <c r="B96" s="41" t="s">
        <v>25</v>
      </c>
      <c r="C96" s="42"/>
    </row>
    <row r="97" spans="1:3" ht="8.25" customHeight="1">
      <c r="A97" s="75"/>
      <c r="B97" s="44" t="s">
        <v>25</v>
      </c>
      <c r="C97" s="45"/>
    </row>
    <row r="98" spans="1:3" ht="12.75">
      <c r="A98" s="51">
        <v>4</v>
      </c>
      <c r="B98" s="52" t="s">
        <v>18</v>
      </c>
      <c r="C98" s="36">
        <f>SUM(C99+C102+C105)</f>
        <v>0</v>
      </c>
    </row>
    <row r="99" spans="1:3" ht="13.5" thickBot="1">
      <c r="A99" s="37" t="s">
        <v>13</v>
      </c>
      <c r="B99" s="58" t="s">
        <v>20</v>
      </c>
      <c r="C99" s="39">
        <f>SUM(C100:C101)</f>
        <v>0</v>
      </c>
    </row>
    <row r="100" spans="1:3" ht="9" customHeight="1" thickTop="1">
      <c r="A100" s="40"/>
      <c r="B100" s="41"/>
      <c r="C100" s="42"/>
    </row>
    <row r="101" spans="1:3" ht="9" customHeight="1">
      <c r="A101" s="43"/>
      <c r="B101" s="44"/>
      <c r="C101" s="45"/>
    </row>
    <row r="102" spans="1:3" ht="13.5" thickBot="1">
      <c r="A102" s="46">
        <v>422</v>
      </c>
      <c r="B102" s="73" t="s">
        <v>241</v>
      </c>
      <c r="C102" s="39">
        <f>SUM(C103:C104)</f>
        <v>0</v>
      </c>
    </row>
    <row r="103" spans="1:3" ht="8.25" customHeight="1" thickTop="1">
      <c r="A103" s="48"/>
      <c r="B103" s="41"/>
      <c r="C103" s="42"/>
    </row>
    <row r="104" spans="1:3" ht="9" customHeight="1">
      <c r="A104" s="75"/>
      <c r="B104" s="44"/>
      <c r="C104" s="45"/>
    </row>
    <row r="105" spans="1:3" ht="13.5" thickBot="1">
      <c r="A105" s="46">
        <v>426</v>
      </c>
      <c r="B105" s="73" t="s">
        <v>22</v>
      </c>
      <c r="C105" s="39">
        <f>SUM(C106:C107)</f>
        <v>0</v>
      </c>
    </row>
    <row r="106" spans="1:3" ht="7.5" customHeight="1" thickTop="1">
      <c r="A106" s="48"/>
      <c r="B106" s="41"/>
      <c r="C106" s="42"/>
    </row>
    <row r="107" spans="1:3" ht="9.75" customHeight="1">
      <c r="A107" s="75"/>
      <c r="B107" s="44"/>
      <c r="C107" s="45"/>
    </row>
    <row r="108" spans="1:3" ht="6" customHeight="1">
      <c r="A108" s="49"/>
      <c r="B108" s="50"/>
      <c r="C108" s="33"/>
    </row>
    <row r="109" spans="1:3" ht="15.75" customHeight="1">
      <c r="A109" s="34">
        <v>3</v>
      </c>
      <c r="B109" s="208" t="s">
        <v>39</v>
      </c>
      <c r="C109" s="36">
        <f>C8+C91</f>
        <v>0</v>
      </c>
    </row>
    <row r="110" spans="1:3" ht="18" customHeight="1">
      <c r="A110" s="51">
        <v>4</v>
      </c>
      <c r="B110" s="52" t="s">
        <v>40</v>
      </c>
      <c r="C110" s="36">
        <f>C26+C98</f>
        <v>1350000</v>
      </c>
    </row>
    <row r="111" spans="1:3" ht="8.25" customHeight="1">
      <c r="A111" s="49"/>
      <c r="B111" s="50"/>
      <c r="C111" s="33"/>
    </row>
    <row r="112" spans="1:3" ht="22.5" customHeight="1">
      <c r="A112" s="209"/>
      <c r="B112" s="214" t="s">
        <v>82</v>
      </c>
      <c r="C112" s="217">
        <f>C109+C110</f>
        <v>1350000</v>
      </c>
    </row>
    <row r="113" ht="7.5" customHeight="1">
      <c r="C113" s="213"/>
    </row>
    <row r="114" ht="2.25" customHeight="1"/>
    <row r="115" spans="1:3" ht="14.25">
      <c r="A115" s="152" t="s">
        <v>53</v>
      </c>
      <c r="B115" s="152"/>
      <c r="C115" s="143"/>
    </row>
    <row r="116" spans="1:3" ht="12.75">
      <c r="A116" s="143" t="s">
        <v>205</v>
      </c>
      <c r="B116" s="143"/>
      <c r="C116" s="143"/>
    </row>
    <row r="117" spans="1:3" ht="14.25">
      <c r="A117" s="147" t="s">
        <v>51</v>
      </c>
      <c r="B117" s="197"/>
      <c r="C117" s="143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Header>&amp;R&amp;9&amp;XŠibensko-kninska županija: PLAN PRIORITETA-DEC-ZDR-2010.</oddHeader>
    <oddFooter>&amp;R&amp;9&amp;XŠibensko-kninska županija: PLAN PRIORITETA-DEC-ZDR-2010.  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9.57421875" style="0" customWidth="1"/>
    <col min="2" max="2" width="58.140625" style="0" customWidth="1"/>
    <col min="3" max="3" width="14.7109375" style="0" customWidth="1"/>
    <col min="4" max="4" width="10.140625" style="0" bestFit="1" customWidth="1"/>
  </cols>
  <sheetData>
    <row r="1" spans="1:3" ht="22.5" customHeight="1">
      <c r="A1" s="247" t="s">
        <v>91</v>
      </c>
      <c r="B1" s="247"/>
      <c r="C1" s="240"/>
    </row>
    <row r="2" spans="1:3" ht="30" customHeight="1">
      <c r="A2" s="241" t="s">
        <v>42</v>
      </c>
      <c r="B2" s="242" t="s">
        <v>92</v>
      </c>
      <c r="C2" s="243" t="s">
        <v>56</v>
      </c>
    </row>
    <row r="3" spans="1:3" ht="11.25" customHeight="1" thickBot="1">
      <c r="A3" s="244">
        <v>1</v>
      </c>
      <c r="B3" s="245">
        <v>2</v>
      </c>
      <c r="C3" s="246">
        <v>3</v>
      </c>
    </row>
    <row r="4" spans="1:3" ht="19.5" customHeight="1" thickTop="1">
      <c r="A4" s="116"/>
      <c r="B4" s="117" t="s">
        <v>15</v>
      </c>
      <c r="C4" s="118">
        <f>C5</f>
        <v>2333561</v>
      </c>
    </row>
    <row r="5" spans="1:3" ht="13.5" customHeight="1">
      <c r="A5" s="4">
        <v>3</v>
      </c>
      <c r="B5" s="5" t="s">
        <v>17</v>
      </c>
      <c r="C5" s="6">
        <f>SUM(C6:C8)</f>
        <v>2333561</v>
      </c>
    </row>
    <row r="6" spans="1:4" ht="13.5" customHeight="1">
      <c r="A6" s="20" t="s">
        <v>11</v>
      </c>
      <c r="B6" s="14" t="s">
        <v>23</v>
      </c>
      <c r="C6" s="18">
        <f>OBŠKŽ!C9+OBKNIN!C9+DZŠ!C13+DZK!C9+DZD!C9+ZZJZ!C9</f>
        <v>80000</v>
      </c>
      <c r="D6" s="30"/>
    </row>
    <row r="7" spans="1:4" ht="13.5" customHeight="1">
      <c r="A7" s="23">
        <v>3232</v>
      </c>
      <c r="B7" s="15" t="s">
        <v>12</v>
      </c>
      <c r="C7" s="18">
        <f>OBŠKŽ!C12+OBKNIN!C12+DZŠ!C15+DZK!C14+DZD!C12+ZZJZ!C12</f>
        <v>1973561</v>
      </c>
      <c r="D7" s="30"/>
    </row>
    <row r="8" spans="1:3" ht="13.5" customHeight="1">
      <c r="A8" s="115"/>
      <c r="B8" s="15" t="s">
        <v>105</v>
      </c>
      <c r="C8" s="18">
        <f>OBŠKŽ!C18+OBKNIN!C16+DZŠ!C22+DZK!C20+DZD!C18+ZZJZ!C20</f>
        <v>280000</v>
      </c>
    </row>
    <row r="9" spans="1:3" ht="6.75" customHeight="1">
      <c r="A9" s="7"/>
      <c r="B9" s="8"/>
      <c r="C9" s="2"/>
    </row>
    <row r="10" spans="1:3" ht="13.5" customHeight="1">
      <c r="A10" s="9"/>
      <c r="B10" s="80" t="s">
        <v>14</v>
      </c>
      <c r="C10" s="3">
        <f>C11</f>
        <v>12826066</v>
      </c>
    </row>
    <row r="11" spans="1:3" ht="13.5" customHeight="1">
      <c r="A11" s="10">
        <v>4</v>
      </c>
      <c r="B11" s="11" t="s">
        <v>18</v>
      </c>
      <c r="C11" s="6">
        <f>SUM(C12+C13+C24)</f>
        <v>12826066</v>
      </c>
    </row>
    <row r="12" spans="1:3" ht="13.5" customHeight="1">
      <c r="A12" s="20" t="s">
        <v>13</v>
      </c>
      <c r="B12" s="12" t="s">
        <v>34</v>
      </c>
      <c r="C12" s="18">
        <f>OBŠKŽ!C27+OBKNIN!C22+DZŠ!C27+DZK!C26+DZD!C24+ZZJZ!C27</f>
        <v>900000</v>
      </c>
    </row>
    <row r="13" spans="1:3" ht="13.5" customHeight="1">
      <c r="A13" s="20" t="s">
        <v>2</v>
      </c>
      <c r="B13" s="12" t="s">
        <v>36</v>
      </c>
      <c r="C13" s="156">
        <f>SUM(C14+C15+C22+C23)</f>
        <v>7761456</v>
      </c>
    </row>
    <row r="14" spans="1:3" ht="13.5" customHeight="1">
      <c r="A14" s="22" t="s">
        <v>3</v>
      </c>
      <c r="B14" s="14" t="s">
        <v>24</v>
      </c>
      <c r="C14" s="18">
        <f>OBŠKŽ!C31+OBKNIN!C26+DZŠ!C31+DZK!C30+DZD!C28+ZZJZ!C31</f>
        <v>700000</v>
      </c>
    </row>
    <row r="15" spans="1:3" ht="13.5" customHeight="1" thickBot="1">
      <c r="A15" s="21" t="s">
        <v>4</v>
      </c>
      <c r="B15" s="13" t="s">
        <v>31</v>
      </c>
      <c r="C15" s="19">
        <f>SUM(C16:C21)</f>
        <v>6359456</v>
      </c>
    </row>
    <row r="16" spans="1:3" ht="13.5" customHeight="1" thickTop="1">
      <c r="A16" s="274" t="s">
        <v>93</v>
      </c>
      <c r="B16" s="26" t="s">
        <v>99</v>
      </c>
      <c r="C16" s="25">
        <f>OBŠKŽ!C38+OBKNIN!C33+DZŠ!C38+DZK!C37+DZD!C35+ZZJZ!C38</f>
        <v>105000</v>
      </c>
    </row>
    <row r="17" spans="1:3" ht="13.5" customHeight="1">
      <c r="A17" s="274" t="s">
        <v>94</v>
      </c>
      <c r="B17" s="27" t="s">
        <v>100</v>
      </c>
      <c r="C17" s="24">
        <f>OBŠKŽ!C49+OBKNIN!C44+DZŠ!C49+DZK!C50+DZD!C46+ZZJZ!C49</f>
        <v>0</v>
      </c>
    </row>
    <row r="18" spans="1:3" ht="13.5" customHeight="1">
      <c r="A18" s="274" t="s">
        <v>95</v>
      </c>
      <c r="B18" s="27" t="s">
        <v>101</v>
      </c>
      <c r="C18" s="24">
        <f>OBŠKŽ!C52+OBKNIN!C47+DZŠ!C52+DZK!C53+DZD!C49+ZZJZ!C52</f>
        <v>28000</v>
      </c>
    </row>
    <row r="19" spans="1:3" ht="13.5" customHeight="1">
      <c r="A19" s="274" t="s">
        <v>96</v>
      </c>
      <c r="B19" s="27" t="s">
        <v>102</v>
      </c>
      <c r="C19" s="24">
        <f>OBŠKŽ!C55+OBKNIN!C50+DZŠ!C55+DZK!C56+DZD!C52+ZZJZ!C55</f>
        <v>5780956</v>
      </c>
    </row>
    <row r="20" spans="1:5" ht="13.5" customHeight="1">
      <c r="A20" s="274" t="s">
        <v>97</v>
      </c>
      <c r="B20" s="27" t="s">
        <v>103</v>
      </c>
      <c r="C20" s="24">
        <f>OBŠKŽ!C72+OBKNIN!C73+DZŠ!C73+DZK!C67+DZD!C60+ZZJZ!C64</f>
        <v>0</v>
      </c>
      <c r="E20" s="229"/>
    </row>
    <row r="21" spans="1:3" ht="13.5" customHeight="1">
      <c r="A21" s="274" t="s">
        <v>98</v>
      </c>
      <c r="B21" s="27" t="s">
        <v>104</v>
      </c>
      <c r="C21" s="24">
        <f>OBŠKŽ!C75+OBKNIN!C76+DZŠ!C76+DZK!C70+DZD!C63+ZZJZ!C67</f>
        <v>445500</v>
      </c>
    </row>
    <row r="22" spans="1:3" ht="13.5" customHeight="1">
      <c r="A22" s="22" t="s">
        <v>5</v>
      </c>
      <c r="B22" s="14" t="s">
        <v>33</v>
      </c>
      <c r="C22" s="18">
        <f>OBŠKŽ!C78+OBKNIN!C86+DZŠ!C81+DZK!C73+DZD!C68+ZZJZ!C70</f>
        <v>702000</v>
      </c>
    </row>
    <row r="23" spans="1:3" ht="13.5" customHeight="1">
      <c r="A23" s="22" t="s">
        <v>0</v>
      </c>
      <c r="B23" s="14" t="s">
        <v>27</v>
      </c>
      <c r="C23" s="18">
        <f>OBŠKŽ!C81+OBKNIN!C89+DZŠ!C85+DZK!C76+DZD!C71+ZZJZ!C73</f>
        <v>0</v>
      </c>
    </row>
    <row r="24" spans="1:3" ht="13.5" customHeight="1">
      <c r="A24" s="20" t="s">
        <v>6</v>
      </c>
      <c r="B24" s="12" t="s">
        <v>35</v>
      </c>
      <c r="C24" s="1">
        <f>SUM(C25:C28)</f>
        <v>4164610</v>
      </c>
    </row>
    <row r="25" spans="1:3" ht="13.5" customHeight="1">
      <c r="A25" s="22" t="s">
        <v>7</v>
      </c>
      <c r="B25" s="14" t="s">
        <v>28</v>
      </c>
      <c r="C25" s="18">
        <f>OBŠKŽ!C85+OBKNIN!C93+DZŠ!C89+DZK!C80+DZD!C75+ZZJZ!C77</f>
        <v>3943810</v>
      </c>
    </row>
    <row r="26" spans="1:3" ht="13.5" customHeight="1">
      <c r="A26" s="22" t="s">
        <v>8</v>
      </c>
      <c r="B26" s="14" t="s">
        <v>29</v>
      </c>
      <c r="C26" s="18">
        <f>OBŠKŽ!C90+OBKNIN!C96+DZŠ!C98+DZK!C83+DZD!C82+ZZJZ!C80</f>
        <v>220800</v>
      </c>
    </row>
    <row r="27" spans="1:3" ht="13.5" customHeight="1">
      <c r="A27" s="22" t="s">
        <v>9</v>
      </c>
      <c r="B27" s="14" t="s">
        <v>30</v>
      </c>
      <c r="C27" s="18">
        <f>OBŠKŽ!C93+OBKNIN!C99+DZŠ!C101+DZK!C86+DZD!C93+ZZJZ!C83</f>
        <v>0</v>
      </c>
    </row>
    <row r="28" spans="1:3" ht="13.5" customHeight="1">
      <c r="A28" s="22" t="s">
        <v>10</v>
      </c>
      <c r="B28" s="14" t="s">
        <v>1</v>
      </c>
      <c r="C28" s="18">
        <f>OBŠKŽ!C96+OBKNIN!C102+DZŠ!C104+DZK!C89+DZD!C96+ZZJZ!C86</f>
        <v>0</v>
      </c>
    </row>
    <row r="29" spans="1:3" ht="13.5" customHeight="1">
      <c r="A29" s="7"/>
      <c r="B29" s="8"/>
      <c r="C29" s="2"/>
    </row>
    <row r="30" spans="1:3" ht="13.5" customHeight="1">
      <c r="A30" s="9"/>
      <c r="B30" s="81" t="s">
        <v>16</v>
      </c>
      <c r="C30" s="3">
        <f>SUM(C31+C34)</f>
        <v>705739</v>
      </c>
    </row>
    <row r="31" spans="1:3" ht="13.5" customHeight="1">
      <c r="A31" s="4">
        <v>3</v>
      </c>
      <c r="B31" s="16" t="s">
        <v>17</v>
      </c>
      <c r="C31" s="6">
        <f>SUM(C32:C33)</f>
        <v>245800</v>
      </c>
    </row>
    <row r="32" spans="1:3" ht="13.5" customHeight="1">
      <c r="A32" s="20" t="s">
        <v>11</v>
      </c>
      <c r="B32" s="14" t="s">
        <v>19</v>
      </c>
      <c r="C32" s="18">
        <f>OBŠKŽ!C102+OBKNIN!C108+DZŠ!C110+DZK!C95+DZD!C102+ZZJZ!C92</f>
        <v>0</v>
      </c>
    </row>
    <row r="33" spans="1:3" ht="13.5" customHeight="1">
      <c r="A33" s="23">
        <v>3232</v>
      </c>
      <c r="B33" s="15" t="s">
        <v>12</v>
      </c>
      <c r="C33" s="18">
        <f>OBŠKŽ!C105+OBKNIN!C111+DZŠ!C113+DZK!C98+DZD!C105+ZZJZ!C95</f>
        <v>245800</v>
      </c>
    </row>
    <row r="34" spans="1:3" ht="13.5" customHeight="1">
      <c r="A34" s="10">
        <v>4</v>
      </c>
      <c r="B34" s="11" t="s">
        <v>18</v>
      </c>
      <c r="C34" s="6">
        <f>SUM(C35:C37)</f>
        <v>459939</v>
      </c>
    </row>
    <row r="35" spans="1:3" ht="13.5" customHeight="1">
      <c r="A35" s="20" t="s">
        <v>13</v>
      </c>
      <c r="B35" s="14" t="s">
        <v>20</v>
      </c>
      <c r="C35" s="18">
        <f>OBŠKŽ!C109+OBKNIN!C115+DZŠ!C117+DZK!C102+DZD!C109+ZZJZ!C99</f>
        <v>0</v>
      </c>
    </row>
    <row r="36" spans="1:3" ht="13.5" customHeight="1">
      <c r="A36" s="23">
        <v>422</v>
      </c>
      <c r="B36" s="15" t="s">
        <v>21</v>
      </c>
      <c r="C36" s="18">
        <f>OBŠKŽ!C112+OBKNIN!C118+DZŠ!C120+DZK!C105+DZD!C112+ZZJZ!C102</f>
        <v>201500</v>
      </c>
    </row>
    <row r="37" spans="1:3" ht="13.5" customHeight="1">
      <c r="A37" s="23">
        <v>426</v>
      </c>
      <c r="B37" s="15" t="s">
        <v>22</v>
      </c>
      <c r="C37" s="18">
        <f>OBŠKŽ!C115+OBKNIN!C131+DZŠ!C125+DZK!C111+DZD!C116+ZZJZ!C105</f>
        <v>258439</v>
      </c>
    </row>
    <row r="38" spans="1:3" ht="7.5" customHeight="1">
      <c r="A38" s="7"/>
      <c r="B38" s="8"/>
      <c r="C38" s="2"/>
    </row>
    <row r="39" spans="1:3" ht="13.5" customHeight="1">
      <c r="A39" s="226"/>
      <c r="B39" s="227" t="s">
        <v>38</v>
      </c>
      <c r="C39" s="228"/>
    </row>
    <row r="40" spans="1:3" ht="13.5" customHeight="1">
      <c r="A40" s="223">
        <v>3</v>
      </c>
      <c r="B40" s="224" t="s">
        <v>39</v>
      </c>
      <c r="C40" s="225">
        <f>SUM(C5+C31)</f>
        <v>2579361</v>
      </c>
    </row>
    <row r="41" spans="1:3" ht="13.5" customHeight="1">
      <c r="A41" s="120">
        <v>4</v>
      </c>
      <c r="B41" s="11" t="s">
        <v>40</v>
      </c>
      <c r="C41" s="119">
        <f>SUM(C11+C34)</f>
        <v>13286005</v>
      </c>
    </row>
    <row r="42" spans="1:3" ht="13.5" customHeight="1">
      <c r="A42" s="121"/>
      <c r="B42" s="8"/>
      <c r="C42" s="122"/>
    </row>
    <row r="43" spans="1:3" ht="19.5" customHeight="1">
      <c r="A43" s="222"/>
      <c r="B43" s="261" t="s">
        <v>106</v>
      </c>
      <c r="C43" s="230">
        <f>SUM(C5+C11+C31+C34)</f>
        <v>15865366</v>
      </c>
    </row>
    <row r="44" spans="1:3" ht="6.75" customHeight="1">
      <c r="A44" s="17"/>
      <c r="B44" s="28"/>
      <c r="C44" s="29"/>
    </row>
    <row r="45" spans="1:3" ht="6.75" customHeight="1">
      <c r="A45" s="82"/>
      <c r="B45" s="82"/>
      <c r="C45" s="82"/>
    </row>
    <row r="46" spans="1:3" ht="14.25">
      <c r="A46" s="152" t="s">
        <v>53</v>
      </c>
      <c r="B46" s="152"/>
      <c r="C46" s="143"/>
    </row>
    <row r="47" spans="1:3" ht="12.75">
      <c r="A47" s="143" t="s">
        <v>205</v>
      </c>
      <c r="B47" s="143"/>
      <c r="C47" s="143"/>
    </row>
    <row r="48" spans="1:3" ht="12.75">
      <c r="A48" s="147" t="s">
        <v>51</v>
      </c>
      <c r="B48" s="147"/>
      <c r="C48" s="143"/>
    </row>
    <row r="49" spans="1:3" ht="14.25">
      <c r="A49" s="82"/>
      <c r="B49" s="82"/>
      <c r="C49" s="82"/>
    </row>
  </sheetData>
  <sheetProtection/>
  <printOptions horizontalCentered="1"/>
  <pageMargins left="0.7874015748031497" right="0.7874015748031497" top="0.7874015748031497" bottom="0.7874015748031497" header="0.3937007874015748" footer="0.3937007874015748"/>
  <pageSetup horizontalDpi="600" verticalDpi="600" orientation="portrait" paperSize="9" r:id="rId2"/>
  <headerFooter alignWithMargins="0">
    <oddHeader>&amp;R&amp;XŠibensko-kninska županija: PLAN PRIORITETA-DEC-ZDR-2010.</oddHeader>
    <oddFooter>&amp;R&amp;XŠibensko-kninska županija: PLAN PRIORITETA-DEC-ZDR-2010.   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MZSS</dc:creator>
  <cp:keywords/>
  <dc:description/>
  <cp:lastModifiedBy>c</cp:lastModifiedBy>
  <cp:lastPrinted>2013-09-13T11:46:03Z</cp:lastPrinted>
  <dcterms:created xsi:type="dcterms:W3CDTF">2003-01-17T15:48:43Z</dcterms:created>
  <dcterms:modified xsi:type="dcterms:W3CDTF">2013-09-13T11:55:26Z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22961750</vt:i4>
  </property>
  <property fmtid="{D5CDD505-2E9C-101B-9397-08002B2CF9AE}" pid="3" name="_EmailSubject">
    <vt:lpwstr>Šibensko-kninska zupanija - POPIS PRIORITETA 2006 - primjer tablice </vt:lpwstr>
  </property>
  <property fmtid="{D5CDD505-2E9C-101B-9397-08002B2CF9AE}" pid="4" name="_AuthorEmail">
    <vt:lpwstr>Viktorija.Cirkovic@mzss.hr</vt:lpwstr>
  </property>
  <property fmtid="{D5CDD505-2E9C-101B-9397-08002B2CF9AE}" pid="5" name="_AuthorEmailDisplayName">
    <vt:lpwstr>Cirkovic Viktorija</vt:lpwstr>
  </property>
  <property fmtid="{D5CDD505-2E9C-101B-9397-08002B2CF9AE}" pid="6" name="_PreviousAdHocReviewCycleID">
    <vt:i4>-1161497056</vt:i4>
  </property>
  <property fmtid="{D5CDD505-2E9C-101B-9397-08002B2CF9AE}" pid="7" name="_ReviewingToolsShownOnce">
    <vt:lpwstr/>
  </property>
</Properties>
</file>